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45621"/>
</workbook>
</file>

<file path=xl/calcChain.xml><?xml version="1.0" encoding="utf-8"?>
<calcChain xmlns="http://schemas.openxmlformats.org/spreadsheetml/2006/main">
  <c r="I11" i="26" l="1"/>
  <c r="J11" i="26"/>
  <c r="H12" i="26"/>
  <c r="I12" i="26"/>
  <c r="H13" i="26"/>
  <c r="I13" i="26"/>
  <c r="J13" i="26"/>
  <c r="H14" i="26"/>
  <c r="I14" i="26"/>
  <c r="J14" i="26"/>
  <c r="H15" i="26"/>
  <c r="I15" i="26"/>
  <c r="J15" i="26"/>
  <c r="J16" i="26"/>
  <c r="H17" i="26"/>
  <c r="I17" i="26"/>
  <c r="J17" i="26"/>
  <c r="H18" i="26"/>
  <c r="I18" i="26"/>
  <c r="J18" i="26"/>
  <c r="H19" i="26"/>
  <c r="I19" i="26"/>
  <c r="J19" i="26"/>
  <c r="H20" i="26"/>
  <c r="I20" i="26"/>
  <c r="J20" i="26"/>
  <c r="H21" i="26"/>
  <c r="I21" i="26"/>
  <c r="J21" i="26"/>
  <c r="H22" i="26"/>
  <c r="I22" i="26"/>
  <c r="J22" i="26"/>
  <c r="H23" i="26"/>
  <c r="I23" i="26"/>
  <c r="J23" i="26"/>
  <c r="I24" i="26"/>
  <c r="J24" i="26"/>
  <c r="H25" i="26"/>
  <c r="I25" i="26"/>
  <c r="J25" i="26"/>
  <c r="H26" i="26"/>
  <c r="I26" i="26"/>
  <c r="J26" i="26"/>
  <c r="H27" i="26"/>
  <c r="I27" i="26"/>
  <c r="J27" i="26"/>
  <c r="H28" i="26"/>
  <c r="I28" i="26"/>
  <c r="J28" i="26"/>
  <c r="H29" i="26"/>
  <c r="I29" i="26"/>
  <c r="J29" i="26"/>
  <c r="H30" i="26"/>
  <c r="I30" i="26"/>
  <c r="J30" i="26"/>
  <c r="H31" i="26"/>
  <c r="I31" i="26"/>
  <c r="J31" i="26"/>
  <c r="H32" i="26"/>
  <c r="I32" i="26"/>
  <c r="J32" i="26"/>
  <c r="H33" i="26"/>
  <c r="I33" i="26"/>
  <c r="J33" i="26"/>
  <c r="I34" i="26"/>
  <c r="J34" i="26"/>
  <c r="H35" i="26"/>
  <c r="I35" i="26"/>
  <c r="J35" i="26"/>
  <c r="H36" i="26"/>
  <c r="I36" i="26"/>
  <c r="J36" i="26"/>
  <c r="H37" i="26"/>
  <c r="I37" i="26"/>
  <c r="J37" i="26"/>
  <c r="H38" i="26"/>
  <c r="I38" i="26"/>
  <c r="J38" i="26"/>
  <c r="H39" i="26"/>
  <c r="I39" i="26"/>
  <c r="J39" i="26"/>
  <c r="H40" i="26"/>
  <c r="I40" i="26"/>
  <c r="J40" i="26"/>
  <c r="H41" i="26"/>
  <c r="I41" i="26"/>
  <c r="J41" i="26"/>
  <c r="H42" i="26"/>
  <c r="I42" i="26"/>
  <c r="H43" i="26"/>
  <c r="I43" i="26"/>
  <c r="J43" i="26"/>
  <c r="H44" i="26"/>
  <c r="I44" i="26"/>
  <c r="J44" i="26"/>
  <c r="H45" i="26"/>
  <c r="J45" i="26"/>
  <c r="H46" i="26"/>
  <c r="I46" i="26"/>
  <c r="J46" i="26"/>
  <c r="H47" i="26"/>
  <c r="I47" i="26"/>
  <c r="J47" i="26"/>
  <c r="H48" i="26"/>
  <c r="I48" i="26"/>
  <c r="J48" i="26"/>
  <c r="H49" i="26"/>
  <c r="I49" i="26"/>
  <c r="J49" i="26"/>
  <c r="I50" i="26"/>
  <c r="J50" i="26"/>
  <c r="H51" i="26"/>
  <c r="I51" i="26"/>
  <c r="J51" i="26"/>
  <c r="H52" i="26"/>
  <c r="I52" i="26"/>
  <c r="J52" i="26"/>
  <c r="I53" i="26"/>
  <c r="J53" i="26"/>
  <c r="I54" i="26"/>
  <c r="J54" i="26"/>
  <c r="H55" i="26"/>
  <c r="I55" i="26"/>
  <c r="J55" i="26"/>
  <c r="H56" i="26"/>
  <c r="I56" i="26"/>
  <c r="I57" i="26"/>
  <c r="J57" i="26"/>
  <c r="H58" i="26"/>
  <c r="I58" i="26"/>
  <c r="J58" i="26"/>
  <c r="H59" i="26"/>
  <c r="I59" i="26"/>
  <c r="J59" i="26"/>
  <c r="I60" i="26"/>
  <c r="J60" i="26"/>
  <c r="G60" i="26"/>
  <c r="G59" i="26"/>
  <c r="G58" i="26"/>
  <c r="G57" i="26"/>
  <c r="G56" i="26"/>
  <c r="G55" i="26"/>
  <c r="G52" i="26"/>
  <c r="G51" i="26"/>
  <c r="G49" i="26"/>
  <c r="G48" i="26"/>
  <c r="G46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1" i="26"/>
  <c r="G54" i="26" l="1"/>
  <c r="J56" i="26"/>
  <c r="J42" i="26"/>
  <c r="J12" i="26"/>
  <c r="H54" i="26"/>
  <c r="H24" i="26"/>
  <c r="H34" i="26"/>
  <c r="G50" i="26"/>
  <c r="G12" i="26"/>
  <c r="H60" i="26"/>
  <c r="H50" i="26"/>
  <c r="G29" i="26"/>
  <c r="G45" i="26"/>
  <c r="G53" i="26"/>
  <c r="G47" i="26"/>
  <c r="I16" i="26"/>
  <c r="H16" i="26"/>
  <c r="I45" i="26"/>
  <c r="H57" i="26"/>
  <c r="H53" i="26"/>
  <c r="J61" i="19"/>
  <c r="L61" i="19"/>
  <c r="K61" i="19"/>
  <c r="H11" i="26"/>
  <c r="I61" i="19"/>
  <c r="J61" i="26" l="1"/>
  <c r="H61" i="26"/>
  <c r="I61" i="26"/>
  <c r="BQ61" i="5"/>
  <c r="BE61" i="5"/>
  <c r="BU61" i="5"/>
  <c r="CI61" i="5" l="1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H64" i="15" l="1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U13" i="20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C61" i="6" l="1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C62" i="13" l="1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C12" i="21" l="1"/>
  <c r="D12" i="21"/>
  <c r="E12" i="21"/>
  <c r="F12" i="21"/>
  <c r="G12" i="21"/>
  <c r="H12" i="21"/>
  <c r="I12" i="21"/>
  <c r="C13" i="21"/>
  <c r="D13" i="21"/>
  <c r="E13" i="21"/>
  <c r="F13" i="21"/>
  <c r="G13" i="21"/>
  <c r="H13" i="21"/>
  <c r="I13" i="21"/>
  <c r="C14" i="21"/>
  <c r="D14" i="21"/>
  <c r="E14" i="21"/>
  <c r="F14" i="21"/>
  <c r="G14" i="21"/>
  <c r="H14" i="21"/>
  <c r="I14" i="21"/>
  <c r="C15" i="21"/>
  <c r="D15" i="21"/>
  <c r="E15" i="21"/>
  <c r="F15" i="21"/>
  <c r="G15" i="21"/>
  <c r="H15" i="21"/>
  <c r="I15" i="21"/>
  <c r="C16" i="21"/>
  <c r="D16" i="21"/>
  <c r="E16" i="21"/>
  <c r="F16" i="21"/>
  <c r="G16" i="21"/>
  <c r="H16" i="21"/>
  <c r="I16" i="21"/>
  <c r="C17" i="21"/>
  <c r="D17" i="21"/>
  <c r="E17" i="21"/>
  <c r="F17" i="21"/>
  <c r="G17" i="21"/>
  <c r="H17" i="21"/>
  <c r="I17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1" i="21"/>
  <c r="D21" i="21"/>
  <c r="E21" i="21"/>
  <c r="F21" i="21"/>
  <c r="G21" i="21"/>
  <c r="H21" i="21"/>
  <c r="I21" i="21"/>
  <c r="C22" i="21"/>
  <c r="D22" i="21"/>
  <c r="E22" i="21"/>
  <c r="F22" i="21"/>
  <c r="G22" i="21"/>
  <c r="H22" i="21"/>
  <c r="I22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  <c r="C27" i="21"/>
  <c r="D27" i="21"/>
  <c r="E27" i="21"/>
  <c r="F27" i="21"/>
  <c r="G27" i="21"/>
  <c r="H27" i="21"/>
  <c r="I27" i="21"/>
  <c r="C28" i="21"/>
  <c r="D28" i="21"/>
  <c r="E28" i="21"/>
  <c r="F28" i="21"/>
  <c r="G28" i="21"/>
  <c r="H28" i="21"/>
  <c r="I28" i="21"/>
  <c r="C29" i="21"/>
  <c r="D29" i="21"/>
  <c r="E29" i="21"/>
  <c r="F29" i="21"/>
  <c r="G29" i="21"/>
  <c r="H29" i="21"/>
  <c r="I29" i="21"/>
  <c r="C30" i="21"/>
  <c r="D30" i="21"/>
  <c r="E30" i="21"/>
  <c r="F30" i="21"/>
  <c r="G30" i="21"/>
  <c r="H30" i="21"/>
  <c r="I30" i="21"/>
  <c r="C31" i="21"/>
  <c r="D31" i="21"/>
  <c r="E31" i="21"/>
  <c r="F31" i="21"/>
  <c r="G31" i="21"/>
  <c r="H31" i="21"/>
  <c r="I31" i="21"/>
  <c r="C32" i="21"/>
  <c r="D32" i="21"/>
  <c r="E32" i="21"/>
  <c r="F32" i="21"/>
  <c r="G32" i="21"/>
  <c r="H32" i="21"/>
  <c r="I32" i="21"/>
  <c r="C33" i="21"/>
  <c r="D33" i="21"/>
  <c r="E33" i="21"/>
  <c r="F33" i="21"/>
  <c r="G33" i="21"/>
  <c r="H33" i="21"/>
  <c r="I33" i="21"/>
  <c r="C34" i="21"/>
  <c r="D34" i="21"/>
  <c r="E34" i="21"/>
  <c r="F34" i="21"/>
  <c r="G34" i="21"/>
  <c r="H34" i="21"/>
  <c r="I34" i="21"/>
  <c r="C35" i="21"/>
  <c r="D35" i="21"/>
  <c r="E35" i="21"/>
  <c r="F35" i="21"/>
  <c r="G35" i="21"/>
  <c r="H35" i="21"/>
  <c r="I35" i="21"/>
  <c r="C36" i="21"/>
  <c r="D36" i="21"/>
  <c r="E36" i="21"/>
  <c r="F36" i="21"/>
  <c r="G36" i="21"/>
  <c r="H36" i="21"/>
  <c r="I36" i="21"/>
  <c r="C37" i="21"/>
  <c r="D37" i="21"/>
  <c r="E37" i="21"/>
  <c r="F37" i="21"/>
  <c r="G37" i="21"/>
  <c r="H37" i="21"/>
  <c r="I37" i="21"/>
  <c r="C38" i="21"/>
  <c r="D38" i="21"/>
  <c r="E38" i="21"/>
  <c r="F38" i="21"/>
  <c r="G38" i="21"/>
  <c r="H38" i="21"/>
  <c r="I38" i="21"/>
  <c r="C39" i="21"/>
  <c r="D39" i="21"/>
  <c r="E39" i="21"/>
  <c r="F39" i="21"/>
  <c r="G39" i="21"/>
  <c r="H39" i="21"/>
  <c r="I39" i="21"/>
  <c r="C40" i="21"/>
  <c r="D40" i="21"/>
  <c r="E40" i="21"/>
  <c r="F40" i="21"/>
  <c r="G40" i="21"/>
  <c r="H40" i="21"/>
  <c r="I40" i="21"/>
  <c r="C41" i="21"/>
  <c r="D41" i="21"/>
  <c r="E41" i="21"/>
  <c r="F41" i="21"/>
  <c r="G41" i="21"/>
  <c r="H41" i="21"/>
  <c r="I41" i="21"/>
  <c r="C42" i="21"/>
  <c r="D42" i="21"/>
  <c r="E42" i="21"/>
  <c r="F42" i="21"/>
  <c r="G42" i="21"/>
  <c r="H42" i="21"/>
  <c r="I42" i="21"/>
  <c r="C43" i="21"/>
  <c r="D43" i="21"/>
  <c r="E43" i="21"/>
  <c r="F43" i="21"/>
  <c r="G43" i="21"/>
  <c r="H43" i="21"/>
  <c r="I43" i="21"/>
  <c r="C44" i="21"/>
  <c r="D44" i="21"/>
  <c r="E44" i="21"/>
  <c r="F44" i="21"/>
  <c r="G44" i="21"/>
  <c r="H44" i="21"/>
  <c r="I44" i="21"/>
  <c r="C45" i="21"/>
  <c r="D45" i="21"/>
  <c r="E45" i="21"/>
  <c r="F45" i="21"/>
  <c r="G45" i="21"/>
  <c r="H45" i="21"/>
  <c r="I45" i="21"/>
  <c r="C46" i="21"/>
  <c r="D46" i="21"/>
  <c r="E46" i="21"/>
  <c r="F46" i="21"/>
  <c r="G46" i="21"/>
  <c r="H46" i="21"/>
  <c r="I46" i="21"/>
  <c r="C47" i="21"/>
  <c r="D47" i="21"/>
  <c r="E47" i="21"/>
  <c r="F47" i="21"/>
  <c r="G47" i="21"/>
  <c r="H47" i="21"/>
  <c r="I47" i="21"/>
  <c r="C48" i="21"/>
  <c r="D48" i="21"/>
  <c r="E48" i="21"/>
  <c r="F48" i="21"/>
  <c r="G48" i="21"/>
  <c r="H48" i="21"/>
  <c r="I48" i="21"/>
  <c r="C49" i="21"/>
  <c r="D49" i="21"/>
  <c r="E49" i="21"/>
  <c r="F49" i="21"/>
  <c r="G49" i="21"/>
  <c r="H49" i="21"/>
  <c r="I49" i="21"/>
  <c r="C50" i="21"/>
  <c r="D50" i="21"/>
  <c r="E50" i="21"/>
  <c r="F50" i="21"/>
  <c r="G50" i="21"/>
  <c r="H50" i="21"/>
  <c r="I50" i="21"/>
  <c r="C51" i="21"/>
  <c r="D51" i="21"/>
  <c r="E51" i="21"/>
  <c r="F51" i="21"/>
  <c r="G51" i="21"/>
  <c r="H51" i="21"/>
  <c r="I51" i="21"/>
  <c r="C52" i="21"/>
  <c r="D52" i="21"/>
  <c r="E52" i="21"/>
  <c r="F52" i="21"/>
  <c r="G52" i="21"/>
  <c r="H52" i="21"/>
  <c r="I52" i="21"/>
  <c r="C53" i="21"/>
  <c r="D53" i="21"/>
  <c r="E53" i="21"/>
  <c r="F53" i="21"/>
  <c r="G53" i="21"/>
  <c r="H53" i="21"/>
  <c r="I53" i="21"/>
  <c r="C54" i="21"/>
  <c r="D54" i="21"/>
  <c r="E54" i="21"/>
  <c r="F54" i="21"/>
  <c r="G54" i="21"/>
  <c r="H54" i="21"/>
  <c r="I54" i="21"/>
  <c r="C55" i="21"/>
  <c r="D55" i="21"/>
  <c r="E55" i="21"/>
  <c r="F55" i="21"/>
  <c r="G55" i="21"/>
  <c r="H55" i="21"/>
  <c r="I55" i="21"/>
  <c r="C56" i="21"/>
  <c r="D56" i="21"/>
  <c r="E56" i="21"/>
  <c r="F56" i="21"/>
  <c r="G56" i="21"/>
  <c r="H56" i="21"/>
  <c r="I56" i="21"/>
  <c r="C57" i="21"/>
  <c r="D57" i="21"/>
  <c r="E57" i="21"/>
  <c r="F57" i="21"/>
  <c r="G57" i="21"/>
  <c r="H57" i="21"/>
  <c r="I57" i="21"/>
  <c r="C58" i="21"/>
  <c r="D58" i="21"/>
  <c r="E58" i="21"/>
  <c r="F58" i="21"/>
  <c r="G58" i="21"/>
  <c r="H58" i="21"/>
  <c r="I58" i="21"/>
  <c r="C59" i="21"/>
  <c r="D59" i="21"/>
  <c r="E59" i="21"/>
  <c r="F59" i="21"/>
  <c r="G59" i="21"/>
  <c r="H59" i="21"/>
  <c r="I59" i="21"/>
  <c r="C60" i="21"/>
  <c r="D60" i="21"/>
  <c r="E60" i="21"/>
  <c r="F60" i="21"/>
  <c r="G60" i="21"/>
  <c r="H60" i="21"/>
  <c r="I60" i="21"/>
  <c r="C61" i="21"/>
  <c r="D61" i="21"/>
  <c r="E61" i="21"/>
  <c r="F61" i="21"/>
  <c r="G61" i="21"/>
  <c r="H61" i="21"/>
  <c r="I61" i="21"/>
  <c r="D11" i="21"/>
  <c r="E11" i="21"/>
  <c r="F11" i="21"/>
  <c r="G11" i="21"/>
  <c r="H11" i="21"/>
  <c r="I11" i="21"/>
  <c r="C11" i="21"/>
  <c r="R61" i="20"/>
  <c r="T61" i="20" s="1"/>
  <c r="S61" i="20"/>
  <c r="V61" i="20" s="1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T12" i="20"/>
  <c r="U12" i="20"/>
  <c r="V12" i="20"/>
  <c r="W12" i="20"/>
  <c r="X12" i="20"/>
  <c r="T13" i="20"/>
  <c r="V13" i="20"/>
  <c r="W13" i="20"/>
  <c r="X13" i="20"/>
  <c r="T14" i="20"/>
  <c r="U14" i="20"/>
  <c r="V14" i="20"/>
  <c r="W14" i="20"/>
  <c r="X14" i="20"/>
  <c r="T15" i="20"/>
  <c r="U15" i="20"/>
  <c r="V15" i="20"/>
  <c r="W15" i="20"/>
  <c r="X15" i="20"/>
  <c r="T16" i="20"/>
  <c r="U16" i="20"/>
  <c r="V16" i="20"/>
  <c r="W16" i="20"/>
  <c r="X16" i="20"/>
  <c r="T17" i="20"/>
  <c r="U17" i="20"/>
  <c r="V17" i="20"/>
  <c r="W17" i="20"/>
  <c r="X17" i="20"/>
  <c r="T18" i="20"/>
  <c r="U18" i="20"/>
  <c r="V18" i="20"/>
  <c r="W18" i="20"/>
  <c r="X18" i="20"/>
  <c r="T19" i="20"/>
  <c r="U19" i="20"/>
  <c r="V19" i="20"/>
  <c r="W19" i="20"/>
  <c r="X19" i="20"/>
  <c r="T20" i="20"/>
  <c r="U20" i="20"/>
  <c r="V20" i="20"/>
  <c r="W20" i="20"/>
  <c r="X20" i="20"/>
  <c r="T21" i="20"/>
  <c r="U21" i="20"/>
  <c r="V21" i="20"/>
  <c r="W21" i="20"/>
  <c r="X21" i="20"/>
  <c r="T22" i="20"/>
  <c r="U22" i="20"/>
  <c r="V22" i="20"/>
  <c r="W22" i="20"/>
  <c r="X22" i="20"/>
  <c r="T23" i="20"/>
  <c r="U23" i="20"/>
  <c r="V23" i="20"/>
  <c r="W23" i="20"/>
  <c r="X23" i="20"/>
  <c r="T24" i="20"/>
  <c r="U24" i="20"/>
  <c r="V24" i="20"/>
  <c r="W24" i="20"/>
  <c r="X24" i="20"/>
  <c r="T25" i="20"/>
  <c r="U25" i="20"/>
  <c r="V25" i="20"/>
  <c r="W25" i="20"/>
  <c r="X25" i="20"/>
  <c r="T26" i="20"/>
  <c r="U26" i="20"/>
  <c r="V26" i="20"/>
  <c r="W26" i="20"/>
  <c r="X26" i="20"/>
  <c r="T27" i="20"/>
  <c r="U27" i="20"/>
  <c r="V27" i="20"/>
  <c r="W27" i="20"/>
  <c r="X27" i="20"/>
  <c r="T28" i="20"/>
  <c r="U28" i="20"/>
  <c r="V28" i="20"/>
  <c r="W28" i="20"/>
  <c r="X28" i="20"/>
  <c r="T29" i="20"/>
  <c r="U29" i="20"/>
  <c r="V29" i="20"/>
  <c r="W29" i="20"/>
  <c r="X29" i="20"/>
  <c r="T30" i="20"/>
  <c r="U30" i="20"/>
  <c r="V30" i="20"/>
  <c r="W30" i="20"/>
  <c r="X30" i="20"/>
  <c r="T31" i="20"/>
  <c r="U31" i="20"/>
  <c r="V31" i="20"/>
  <c r="W31" i="20"/>
  <c r="X31" i="20"/>
  <c r="T32" i="20"/>
  <c r="U32" i="20"/>
  <c r="V32" i="20"/>
  <c r="W32" i="20"/>
  <c r="X32" i="20"/>
  <c r="T33" i="20"/>
  <c r="U33" i="20"/>
  <c r="V33" i="20"/>
  <c r="W33" i="20"/>
  <c r="X33" i="20"/>
  <c r="T34" i="20"/>
  <c r="U34" i="20"/>
  <c r="V34" i="20"/>
  <c r="W34" i="20"/>
  <c r="X34" i="20"/>
  <c r="T35" i="20"/>
  <c r="U35" i="20"/>
  <c r="V35" i="20"/>
  <c r="W35" i="20"/>
  <c r="X35" i="20"/>
  <c r="T36" i="20"/>
  <c r="U36" i="20"/>
  <c r="V36" i="20"/>
  <c r="W36" i="20"/>
  <c r="X36" i="20"/>
  <c r="T37" i="20"/>
  <c r="U37" i="20"/>
  <c r="V37" i="20"/>
  <c r="W37" i="20"/>
  <c r="X37" i="20"/>
  <c r="T38" i="20"/>
  <c r="U38" i="20"/>
  <c r="V38" i="20"/>
  <c r="W38" i="20"/>
  <c r="X38" i="20"/>
  <c r="T39" i="20"/>
  <c r="U39" i="20"/>
  <c r="V39" i="20"/>
  <c r="W39" i="20"/>
  <c r="X39" i="20"/>
  <c r="T40" i="20"/>
  <c r="U40" i="20"/>
  <c r="V40" i="20"/>
  <c r="W40" i="20"/>
  <c r="X40" i="20"/>
  <c r="T41" i="20"/>
  <c r="U41" i="20"/>
  <c r="V41" i="20"/>
  <c r="W41" i="20"/>
  <c r="X41" i="20"/>
  <c r="T42" i="20"/>
  <c r="U42" i="20"/>
  <c r="V42" i="20"/>
  <c r="W42" i="20"/>
  <c r="X42" i="20"/>
  <c r="T43" i="20"/>
  <c r="U43" i="20"/>
  <c r="V43" i="20"/>
  <c r="W43" i="20"/>
  <c r="X43" i="20"/>
  <c r="T44" i="20"/>
  <c r="U44" i="20"/>
  <c r="V44" i="20"/>
  <c r="W44" i="20"/>
  <c r="X44" i="20"/>
  <c r="T45" i="20"/>
  <c r="U45" i="20"/>
  <c r="V45" i="20"/>
  <c r="W45" i="20"/>
  <c r="X45" i="20"/>
  <c r="T46" i="20"/>
  <c r="U46" i="20"/>
  <c r="V46" i="20"/>
  <c r="W46" i="20"/>
  <c r="X46" i="20"/>
  <c r="T47" i="20"/>
  <c r="U47" i="20"/>
  <c r="V47" i="20"/>
  <c r="W47" i="20"/>
  <c r="X47" i="20"/>
  <c r="T48" i="20"/>
  <c r="U48" i="20"/>
  <c r="V48" i="20"/>
  <c r="W48" i="20"/>
  <c r="X48" i="20"/>
  <c r="T49" i="20"/>
  <c r="U49" i="20"/>
  <c r="V49" i="20"/>
  <c r="W49" i="20"/>
  <c r="X49" i="20"/>
  <c r="T50" i="20"/>
  <c r="U50" i="20"/>
  <c r="V50" i="20"/>
  <c r="W50" i="20"/>
  <c r="X50" i="20"/>
  <c r="T51" i="20"/>
  <c r="U51" i="20"/>
  <c r="V51" i="20"/>
  <c r="W51" i="20"/>
  <c r="X51" i="20"/>
  <c r="T52" i="20"/>
  <c r="U52" i="20"/>
  <c r="V52" i="20"/>
  <c r="W52" i="20"/>
  <c r="X52" i="20"/>
  <c r="T53" i="20"/>
  <c r="U53" i="20"/>
  <c r="V53" i="20"/>
  <c r="W53" i="20"/>
  <c r="X53" i="20"/>
  <c r="T54" i="20"/>
  <c r="U54" i="20"/>
  <c r="V54" i="20"/>
  <c r="W54" i="20"/>
  <c r="X54" i="20"/>
  <c r="T55" i="20"/>
  <c r="U55" i="20"/>
  <c r="V55" i="20"/>
  <c r="W55" i="20"/>
  <c r="X55" i="20"/>
  <c r="T56" i="20"/>
  <c r="U56" i="20"/>
  <c r="V56" i="20"/>
  <c r="W56" i="20"/>
  <c r="X56" i="20"/>
  <c r="T57" i="20"/>
  <c r="U57" i="20"/>
  <c r="V57" i="20"/>
  <c r="W57" i="20"/>
  <c r="X57" i="20"/>
  <c r="T58" i="20"/>
  <c r="U58" i="20"/>
  <c r="V58" i="20"/>
  <c r="W58" i="20"/>
  <c r="X58" i="20"/>
  <c r="T59" i="20"/>
  <c r="U59" i="20"/>
  <c r="V59" i="20"/>
  <c r="W59" i="20"/>
  <c r="X59" i="20"/>
  <c r="T60" i="20"/>
  <c r="U60" i="20"/>
  <c r="V60" i="20"/>
  <c r="W60" i="20"/>
  <c r="X60" i="20"/>
  <c r="X11" i="20"/>
  <c r="W11" i="20"/>
  <c r="V11" i="20"/>
  <c r="U11" i="20"/>
  <c r="T11" i="20"/>
  <c r="U61" i="20" l="1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10" i="18"/>
  <c r="C16" i="13" l="1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<sst xmlns="http://schemas.openxmlformats.org/spreadsheetml/2006/main" count="1756" uniqueCount="296">
  <si>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</si>
  <si>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</si>
  <si>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</si>
  <si>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</si>
  <si>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</si>
  <si>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</si>
  <si>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</si>
  <si>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</si>
  <si>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</si>
  <si>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</si>
  <si>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</si>
  <si>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</si>
  <si>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</si>
  <si>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</si>
  <si>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</si>
  <si>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</si>
  <si>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</si>
  <si>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</si>
  <si>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</si>
  <si>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</si>
  <si>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</si>
  <si>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</si>
  <si>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</si>
  <si>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</si>
  <si>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</si>
  <si>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</si>
  <si>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</si>
  <si>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</si>
  <si>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</si>
  <si>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</si>
  <si>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</si>
  <si>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</si>
  <si>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</si>
  <si>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</si>
  <si>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</si>
  <si>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</si>
  <si>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</si>
  <si>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</si>
  <si>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</si>
  <si>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</si>
  <si>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</si>
  <si>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</si>
  <si>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</si>
  <si>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</si>
  <si>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</si>
  <si>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</si>
  <si>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</si>
  <si>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</si>
  <si>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</si>
  <si>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</si>
  <si>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</si>
  <si>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</si>
  <si>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</si>
  <si>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</si>
  <si>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</si>
  <si>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</si>
  <si>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</si>
  <si>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</si>
  <si>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</si>
  <si>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</si>
  <si>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</si>
  <si>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</si>
  <si>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</si>
  <si>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</si>
  <si>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</si>
  <si>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</si>
  <si>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</si>
  <si>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</si>
  <si>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</si>
  <si>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</si>
  <si>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</si>
  <si>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</si>
  <si>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</si>
  <si>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</si>
  <si>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</si>
  <si>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</si>
  <si>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</si>
  <si>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</si>
  <si>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</si>
  <si>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</si>
  <si>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</si>
  <si>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</si>
  <si>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</si>
  <si>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</si>
  <si>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</si>
  <si>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</si>
  <si>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</si>
  <si>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</si>
  <si>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</si>
  <si>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</si>
  <si>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</si>
  <si>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</si>
  <si>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</si>
  <si>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</si>
  <si>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</si>
  <si>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</si>
  <si>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</si>
  <si>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</si>
  <si>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</si>
  <si>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</si>
  <si>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</si>
  <si>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</si>
  <si>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</si>
  <si>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</si>
  <si>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</si>
  <si>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</si>
  <si>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</si>
  <si>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</si>
  <si>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</si>
  <si>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</si>
  <si>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</si>
  <si>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</si>
  <si>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</si>
  <si>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</si>
  <si>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</si>
  <si>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</si>
  <si>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</si>
  <si>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</si>
  <si>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</si>
  <si>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</si>
  <si>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</si>
  <si>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</si>
  <si>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</si>
  <si>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</si>
  <si>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</si>
  <si>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</si>
  <si>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</si>
  <si>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</si>
  <si>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</si>
  <si>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</si>
  <si>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</si>
  <si>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</si>
  <si>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</si>
  <si>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</si>
  <si>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</si>
  <si>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</si>
  <si>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</si>
  <si>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</si>
  <si>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</si>
  <si>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</si>
  <si>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</si>
  <si>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</si>
  <si>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</si>
  <si>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</si>
  <si>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</si>
  <si>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</si>
  <si>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</si>
  <si>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</si>
  <si>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</si>
  <si>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</si>
  <si>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</si>
  <si>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</si>
  <si>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</si>
  <si>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</si>
  <si>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</si>
  <si>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</si>
  <si>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</si>
  <si>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</si>
  <si>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</si>
  <si>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</si>
  <si>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</si>
  <si>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</si>
  <si>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</si>
  <si>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</si>
  <si>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</si>
  <si>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</si>
  <si>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</si>
  <si>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</si>
  <si>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</si>
  <si>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</si>
  <si>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</si>
  <si>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</si>
  <si>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</si>
  <si>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</si>
  <si>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</si>
  <si>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</si>
  <si>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</si>
  <si>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</si>
  <si>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</si>
  <si>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</si>
  <si>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</si>
  <si>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</si>
  <si>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</si>
  <si>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</si>
  <si>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</si>
  <si>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</si>
  <si>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</si>
  <si>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</si>
  <si>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</si>
  <si>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</si>
  <si>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</si>
  <si>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</si>
  <si>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</si>
  <si>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</si>
  <si>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</si>
  <si>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</si>
  <si>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</si>
  <si>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</si>
  <si>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</si>
  <si>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</si>
  <si>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</si>
  <si>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</si>
  <si>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</si>
  <si>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</si>
  <si>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</si>
  <si>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</si>
  <si>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</si>
  <si>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</si>
  <si>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</si>
  <si>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</si>
  <si>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</si>
  <si>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</si>
  <si>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</si>
  <si>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</si>
  <si>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</si>
  <si>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</si>
  <si>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</si>
  <si>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</si>
  <si>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</si>
  <si>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</si>
  <si>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</si>
  <si>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</si>
  <si>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</si>
  <si>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</si>
  <si>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</si>
  <si>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</si>
  <si>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</si>
  <si>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</si>
  <si>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</si>
  <si>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</si>
  <si>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</si>
  <si>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</si>
  <si>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</si>
  <si>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</si>
  <si>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</si>
  <si>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</si>
  <si>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</si>
  <si>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</si>
  <si>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</si>
  <si>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</si>
  <si>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</si>
  <si>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</si>
  <si>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</si>
  <si>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</si>
  <si>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</si>
  <si>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</si>
  <si>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</si>
  <si>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</si>
  <si>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</si>
  <si>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</si>
  <si>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</si>
  <si>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</si>
  <si>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</si>
  <si>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</si>
  <si>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</si>
  <si>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</si>
  <si>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</si>
  <si>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</si>
  <si>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</si>
  <si>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</si>
  <si>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</si>
  <si>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</si>
  <si>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</si>
  <si>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</si>
  <si>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</si>
  <si>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</si>
  <si>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</si>
  <si>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</si>
  <si>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</si>
  <si>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</si>
  <si>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</si>
  <si>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</si>
  <si>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</si>
  <si>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</si>
  <si>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</si>
  <si>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</si>
  <si>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</si>
  <si>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</si>
  <si>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</si>
  <si>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</si>
  <si>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</si>
  <si>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</si>
  <si>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</si>
  <si>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</si>
  <si>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</si>
  <si>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</si>
  <si>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</si>
  <si>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</si>
  <si>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</si>
  <si>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</si>
  <si>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</si>
  <si>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</si>
  <si>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</si>
  <si>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</si>
  <si>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</si>
  <si>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población provisional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</si>
</sst>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0" fillId="0" borderId="0" xfId="0" applyBorder="1"/>
    <xf numFmtId="0" fontId="5" fillId="0" borderId="0" xfId="0" applyFont="1" applyBorder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Border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65" fontId="11" fillId="0" borderId="31" xfId="0" applyNumberFormat="1" applyFont="1" applyBorder="1" applyAlignment="1">
      <alignment vertical="center"/>
    </xf>
    <xf numFmtId="4" fontId="11" fillId="0" borderId="31" xfId="0" applyNumberFormat="1" applyFont="1" applyFill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/>
    </xf>
    <xf numFmtId="4" fontId="11" fillId="0" borderId="32" xfId="0" applyNumberFormat="1" applyFont="1" applyFill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165" fontId="3" fillId="7" borderId="29" xfId="0" applyNumberFormat="1" applyFont="1" applyFill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/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/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/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/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/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/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/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/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/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/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771525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785595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600075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605660</xdr:colOff>
      <xdr:row>6</xdr:row>
      <xdr:rowOff>142875</xdr:rowOff>
    </xdr:to>
    <xdr:sp macro="" textlink="">
      <xdr:nvSpPr>
        <xdr:cNvPr id="5" name="4 Rectángulo redondeado"/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/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/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276225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295274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81" t="s">
        <v>0</v>
      </c>
      <c r="C18" s="81"/>
      <c r="D18" s="2"/>
      <c r="E18" s="2"/>
      <c r="F18" s="2"/>
      <c r="G18" s="2"/>
      <c r="H18" s="2"/>
      <c r="I18" s="2"/>
      <c r="J18" s="2"/>
    </row>
    <row r="19" spans="2:10" ht="14.25" x14ac:dyDescent="0.2">
      <c r="B19" s="81" t="s">
        <v>1</v>
      </c>
      <c r="C19" s="81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/>
    <hyperlink ref="B19" location="Delitos!A1" display="Delitos"/>
    <hyperlink ref="B20" location="'AP por tipo de Delitos Leves'!Títulos_a_imprimir" display="Juicios de Faltas/Delitos Leves"/>
    <hyperlink ref="B21" location="'Asuntos civiles'!A1" display="Asuntos Civiles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7" location="'Denuncias-Renuncias'!A1" display="Denuncias-Renuncias"/>
    <hyperlink ref="B38" location="'Distribucion % denuncias'!A1" display="Distribución porcentual de las Denuncias"/>
    <hyperlink ref="B39" location="Sobreseimientos!A1" display="Sobreseimientos"/>
    <hyperlink ref="B40" location="Terminación!A1" display="Formas de Terminación"/>
    <hyperlink ref="B30" location="'Medidas de Protección'!A1" display="Medidas judiciales de protección"/>
    <hyperlink ref="B22" location="'Medidas  LEC'!A1" display="Medidas LEC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7:C37" location="'Denuncias-Renuncias'!A1" display="Denuncias-Renuncias"/>
    <hyperlink ref="B38:E38" location="'Distribucion % Denuncias'!A1" display="Distribución porcentual de las Denuncias"/>
    <hyperlink ref="B39:C39" location="Sobreseimientos!A1" display="Sobreseimientos"/>
    <hyperlink ref="B40:D40" location="Terminación!A1" display="Formas de Terminación"/>
    <hyperlink ref="B36" location="'% Relación Víctima_Denunciado'!A1" display="Porcentaje Relación Víctimas y Denunciad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1:11" ht="44.25" customHeight="1" thickBot="1" x14ac:dyDescent="0.25">
      <c r="A9" s="13"/>
      <c r="B9" s="14"/>
      <c r="C9" s="86" t="s">
        <v>110</v>
      </c>
      <c r="D9" s="86"/>
      <c r="E9" s="92"/>
      <c r="F9" s="89" t="s">
        <v>109</v>
      </c>
      <c r="G9" s="86"/>
      <c r="H9" s="92"/>
      <c r="I9" s="89" t="s">
        <v>111</v>
      </c>
      <c r="J9" s="86"/>
      <c r="K9" s="92"/>
    </row>
    <row r="10" spans="1:11" ht="42" customHeight="1" thickBot="1" x14ac:dyDescent="0.25">
      <c r="A10" s="13"/>
      <c r="B10" s="11"/>
      <c r="C10" s="17" t="s">
        <v>112</v>
      </c>
      <c r="D10" s="18" t="s">
        <v>113</v>
      </c>
      <c r="E10" s="18" t="s">
        <v>35</v>
      </c>
      <c r="F10" s="18" t="s">
        <v>112</v>
      </c>
      <c r="G10" s="18" t="s">
        <v>113</v>
      </c>
      <c r="H10" s="18" t="s">
        <v>35</v>
      </c>
      <c r="I10" s="18" t="s">
        <v>112</v>
      </c>
      <c r="J10" s="18" t="s">
        <v>113</v>
      </c>
      <c r="K10" s="18" t="s">
        <v>35</v>
      </c>
    </row>
    <row r="11" spans="1:11" ht="20.100000000000001" customHeight="1" thickBot="1" x14ac:dyDescent="0.25">
      <c r="B11" s="3" t="s">
        <v>198</v>
      </c>
      <c r="C11" s="19">
        <v>0</v>
      </c>
      <c r="D11" s="19">
        <v>0</v>
      </c>
      <c r="E11" s="19">
        <v>0</v>
      </c>
      <c r="F11" s="19">
        <v>1</v>
      </c>
      <c r="G11" s="19">
        <v>0</v>
      </c>
      <c r="H11" s="19">
        <v>1</v>
      </c>
      <c r="I11" s="19">
        <v>1</v>
      </c>
      <c r="J11" s="19">
        <v>0</v>
      </c>
      <c r="K11" s="19">
        <v>1</v>
      </c>
    </row>
    <row r="12" spans="1:11" ht="20.100000000000001" customHeight="1" thickBot="1" x14ac:dyDescent="0.25">
      <c r="B12" s="4" t="s">
        <v>199</v>
      </c>
      <c r="C12" s="20">
        <v>0</v>
      </c>
      <c r="D12" s="20">
        <v>0</v>
      </c>
      <c r="E12" s="20">
        <v>0</v>
      </c>
      <c r="F12" s="20">
        <v>3</v>
      </c>
      <c r="G12" s="20">
        <v>1</v>
      </c>
      <c r="H12" s="20">
        <v>4</v>
      </c>
      <c r="I12" s="20">
        <v>3</v>
      </c>
      <c r="J12" s="20">
        <v>1</v>
      </c>
      <c r="K12" s="20">
        <v>4</v>
      </c>
    </row>
    <row r="13" spans="1:11" ht="20.100000000000001" customHeight="1" thickBot="1" x14ac:dyDescent="0.25">
      <c r="B13" s="4" t="s">
        <v>200</v>
      </c>
      <c r="C13" s="20">
        <v>1</v>
      </c>
      <c r="D13" s="20">
        <v>0</v>
      </c>
      <c r="E13" s="20">
        <v>1</v>
      </c>
      <c r="F13" s="20">
        <v>0</v>
      </c>
      <c r="G13" s="20">
        <v>0</v>
      </c>
      <c r="H13" s="20">
        <v>0</v>
      </c>
      <c r="I13" s="20">
        <v>1</v>
      </c>
      <c r="J13" s="20">
        <v>0</v>
      </c>
      <c r="K13" s="20">
        <v>1</v>
      </c>
    </row>
    <row r="14" spans="1:11" ht="20.100000000000001" customHeight="1" thickBot="1" x14ac:dyDescent="0.25">
      <c r="B14" s="4" t="s">
        <v>201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ht="20.100000000000001" customHeight="1" thickBot="1" x14ac:dyDescent="0.25">
      <c r="B15" s="4" t="s">
        <v>202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2:11" ht="20.100000000000001" customHeight="1" thickBot="1" x14ac:dyDescent="0.25">
      <c r="B17" s="4" t="s">
        <v>204</v>
      </c>
      <c r="C17" s="20">
        <v>0</v>
      </c>
      <c r="D17" s="20">
        <v>0</v>
      </c>
      <c r="E17" s="20">
        <v>0</v>
      </c>
      <c r="F17" s="20">
        <v>1</v>
      </c>
      <c r="G17" s="20">
        <v>0</v>
      </c>
      <c r="H17" s="20">
        <v>1</v>
      </c>
      <c r="I17" s="20">
        <v>1</v>
      </c>
      <c r="J17" s="20">
        <v>0</v>
      </c>
      <c r="K17" s="20">
        <v>1</v>
      </c>
    </row>
    <row r="18" spans="2:11" ht="20.100000000000001" customHeight="1" thickBot="1" x14ac:dyDescent="0.25">
      <c r="B18" s="4" t="s">
        <v>205</v>
      </c>
      <c r="C18" s="20">
        <v>1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1</v>
      </c>
      <c r="J18" s="20">
        <v>0</v>
      </c>
      <c r="K18" s="20">
        <v>1</v>
      </c>
    </row>
    <row r="19" spans="2:11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2:11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2:11" ht="20.100000000000001" customHeight="1" thickBot="1" x14ac:dyDescent="0.25">
      <c r="B21" s="4" t="s">
        <v>208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2:11" ht="20.100000000000001" customHeight="1" thickBot="1" x14ac:dyDescent="0.25">
      <c r="B22" s="4" t="s">
        <v>209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</row>
    <row r="23" spans="2:11" ht="20.100000000000001" customHeight="1" thickBot="1" x14ac:dyDescent="0.25">
      <c r="B23" s="4" t="s">
        <v>210</v>
      </c>
      <c r="C23" s="20">
        <v>1</v>
      </c>
      <c r="D23" s="20">
        <v>1</v>
      </c>
      <c r="E23" s="20">
        <v>2</v>
      </c>
      <c r="F23" s="20">
        <v>1</v>
      </c>
      <c r="G23" s="20">
        <v>0</v>
      </c>
      <c r="H23" s="20">
        <v>1</v>
      </c>
      <c r="I23" s="20">
        <v>2</v>
      </c>
      <c r="J23" s="20">
        <v>1</v>
      </c>
      <c r="K23" s="20">
        <v>3</v>
      </c>
    </row>
    <row r="24" spans="2:11" ht="20.100000000000001" customHeight="1" thickBot="1" x14ac:dyDescent="0.25">
      <c r="B24" s="4" t="s">
        <v>211</v>
      </c>
      <c r="C24" s="20">
        <v>1</v>
      </c>
      <c r="D24" s="20">
        <v>0</v>
      </c>
      <c r="E24" s="20">
        <v>1</v>
      </c>
      <c r="F24" s="20">
        <v>1</v>
      </c>
      <c r="G24" s="20">
        <v>0</v>
      </c>
      <c r="H24" s="20">
        <v>1</v>
      </c>
      <c r="I24" s="20">
        <v>2</v>
      </c>
      <c r="J24" s="20">
        <v>0</v>
      </c>
      <c r="K24" s="20">
        <v>2</v>
      </c>
    </row>
    <row r="25" spans="2:11" ht="20.100000000000001" customHeight="1" thickBot="1" x14ac:dyDescent="0.25">
      <c r="B25" s="4" t="s">
        <v>212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</row>
    <row r="26" spans="2:11" ht="20.100000000000001" customHeight="1" thickBot="1" x14ac:dyDescent="0.25">
      <c r="B26" s="5" t="s">
        <v>213</v>
      </c>
      <c r="C26" s="31">
        <v>2</v>
      </c>
      <c r="D26" s="31">
        <v>0</v>
      </c>
      <c r="E26" s="31">
        <v>2</v>
      </c>
      <c r="F26" s="31">
        <v>0</v>
      </c>
      <c r="G26" s="31">
        <v>0</v>
      </c>
      <c r="H26" s="31">
        <v>0</v>
      </c>
      <c r="I26" s="31">
        <v>2</v>
      </c>
      <c r="J26" s="31">
        <v>0</v>
      </c>
      <c r="K26" s="31">
        <v>2</v>
      </c>
    </row>
    <row r="27" spans="2:11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2:11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</row>
    <row r="29" spans="2:11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  <c r="F29" s="32">
        <v>0</v>
      </c>
      <c r="G29" s="32">
        <v>2</v>
      </c>
      <c r="H29" s="32">
        <v>2</v>
      </c>
      <c r="I29" s="32">
        <v>0</v>
      </c>
      <c r="J29" s="32">
        <v>2</v>
      </c>
      <c r="K29" s="32">
        <v>2</v>
      </c>
    </row>
    <row r="30" spans="2:11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2:11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2:11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2:11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</row>
    <row r="34" spans="2:11" ht="20.100000000000001" customHeight="1" thickBot="1" x14ac:dyDescent="0.25">
      <c r="B34" s="4" t="s">
        <v>221</v>
      </c>
      <c r="C34" s="20">
        <v>1</v>
      </c>
      <c r="D34" s="20">
        <v>0</v>
      </c>
      <c r="E34" s="20">
        <v>1</v>
      </c>
      <c r="F34" s="20">
        <v>0</v>
      </c>
      <c r="G34" s="20">
        <v>0</v>
      </c>
      <c r="H34" s="20">
        <v>0</v>
      </c>
      <c r="I34" s="20">
        <v>1</v>
      </c>
      <c r="J34" s="20">
        <v>0</v>
      </c>
      <c r="K34" s="20">
        <v>1</v>
      </c>
    </row>
    <row r="35" spans="2:11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2:11" ht="20.100000000000001" customHeight="1" thickBot="1" x14ac:dyDescent="0.25">
      <c r="B36" s="4" t="s">
        <v>223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</row>
    <row r="37" spans="2:11" ht="20.100000000000001" customHeight="1" thickBot="1" x14ac:dyDescent="0.25">
      <c r="B37" s="4" t="s">
        <v>224</v>
      </c>
      <c r="C37" s="20">
        <v>1</v>
      </c>
      <c r="D37" s="20">
        <v>0</v>
      </c>
      <c r="E37" s="20">
        <v>1</v>
      </c>
      <c r="F37" s="20">
        <v>0</v>
      </c>
      <c r="G37" s="20">
        <v>0</v>
      </c>
      <c r="H37" s="20">
        <v>0</v>
      </c>
      <c r="I37" s="20">
        <v>1</v>
      </c>
      <c r="J37" s="20">
        <v>0</v>
      </c>
      <c r="K37" s="20">
        <v>1</v>
      </c>
    </row>
    <row r="38" spans="2:11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</row>
    <row r="39" spans="2:11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2:11" ht="20.100000000000001" customHeight="1" thickBot="1" x14ac:dyDescent="0.25">
      <c r="B40" s="4" t="s">
        <v>227</v>
      </c>
      <c r="C40" s="20">
        <v>1</v>
      </c>
      <c r="D40" s="20">
        <v>0</v>
      </c>
      <c r="E40" s="20">
        <v>1</v>
      </c>
      <c r="F40" s="20">
        <v>0</v>
      </c>
      <c r="G40" s="20">
        <v>0</v>
      </c>
      <c r="H40" s="20">
        <v>0</v>
      </c>
      <c r="I40" s="20">
        <v>1</v>
      </c>
      <c r="J40" s="20">
        <v>0</v>
      </c>
      <c r="K40" s="20">
        <v>1</v>
      </c>
    </row>
    <row r="41" spans="2:11" ht="20.100000000000001" customHeight="1" thickBot="1" x14ac:dyDescent="0.25">
      <c r="B41" s="4" t="s">
        <v>228</v>
      </c>
      <c r="C41" s="20">
        <v>3</v>
      </c>
      <c r="D41" s="20">
        <v>0</v>
      </c>
      <c r="E41" s="20">
        <v>3</v>
      </c>
      <c r="F41" s="20">
        <v>3</v>
      </c>
      <c r="G41" s="20">
        <v>1</v>
      </c>
      <c r="H41" s="20">
        <v>4</v>
      </c>
      <c r="I41" s="20">
        <v>6</v>
      </c>
      <c r="J41" s="20">
        <v>1</v>
      </c>
      <c r="K41" s="20">
        <v>7</v>
      </c>
    </row>
    <row r="42" spans="2:11" ht="20.100000000000001" customHeight="1" thickBot="1" x14ac:dyDescent="0.25">
      <c r="B42" s="4" t="s">
        <v>229</v>
      </c>
      <c r="C42" s="20">
        <v>1</v>
      </c>
      <c r="D42" s="20">
        <v>0</v>
      </c>
      <c r="E42" s="20">
        <v>1</v>
      </c>
      <c r="F42" s="20">
        <v>1</v>
      </c>
      <c r="G42" s="20">
        <v>0</v>
      </c>
      <c r="H42" s="20">
        <v>1</v>
      </c>
      <c r="I42" s="20">
        <v>2</v>
      </c>
      <c r="J42" s="20">
        <v>0</v>
      </c>
      <c r="K42" s="20">
        <v>2</v>
      </c>
    </row>
    <row r="43" spans="2:11" ht="20.100000000000001" customHeight="1" thickBot="1" x14ac:dyDescent="0.25">
      <c r="B43" s="4" t="s">
        <v>230</v>
      </c>
      <c r="C43" s="20">
        <v>1</v>
      </c>
      <c r="D43" s="20">
        <v>0</v>
      </c>
      <c r="E43" s="20">
        <v>1</v>
      </c>
      <c r="F43" s="20">
        <v>1</v>
      </c>
      <c r="G43" s="20">
        <v>0</v>
      </c>
      <c r="H43" s="20">
        <v>1</v>
      </c>
      <c r="I43" s="20">
        <v>2</v>
      </c>
      <c r="J43" s="20">
        <v>0</v>
      </c>
      <c r="K43" s="20">
        <v>2</v>
      </c>
    </row>
    <row r="44" spans="2:11" ht="20.100000000000001" customHeight="1" thickBot="1" x14ac:dyDescent="0.25">
      <c r="B44" s="4" t="s">
        <v>231</v>
      </c>
      <c r="C44" s="20">
        <v>1</v>
      </c>
      <c r="D44" s="20">
        <v>0</v>
      </c>
      <c r="E44" s="20">
        <v>1</v>
      </c>
      <c r="F44" s="20">
        <v>2</v>
      </c>
      <c r="G44" s="20">
        <v>0</v>
      </c>
      <c r="H44" s="20">
        <v>2</v>
      </c>
      <c r="I44" s="20">
        <v>3</v>
      </c>
      <c r="J44" s="20">
        <v>0</v>
      </c>
      <c r="K44" s="20">
        <v>3</v>
      </c>
    </row>
    <row r="45" spans="2:11" ht="20.100000000000001" customHeight="1" thickBot="1" x14ac:dyDescent="0.25">
      <c r="B45" s="4" t="s">
        <v>232</v>
      </c>
      <c r="C45" s="20">
        <v>1</v>
      </c>
      <c r="D45" s="20">
        <v>0</v>
      </c>
      <c r="E45" s="20">
        <v>1</v>
      </c>
      <c r="F45" s="20">
        <v>1</v>
      </c>
      <c r="G45" s="20">
        <v>0</v>
      </c>
      <c r="H45" s="20">
        <v>1</v>
      </c>
      <c r="I45" s="20">
        <v>2</v>
      </c>
      <c r="J45" s="20">
        <v>0</v>
      </c>
      <c r="K45" s="20">
        <v>2</v>
      </c>
    </row>
    <row r="46" spans="2:11" ht="20.100000000000001" customHeight="1" thickBot="1" x14ac:dyDescent="0.25">
      <c r="B46" s="4" t="s">
        <v>233</v>
      </c>
      <c r="C46" s="20">
        <v>0</v>
      </c>
      <c r="D46" s="20">
        <v>0</v>
      </c>
      <c r="E46" s="20">
        <v>0</v>
      </c>
      <c r="F46" s="20">
        <v>0</v>
      </c>
      <c r="G46" s="20">
        <v>1</v>
      </c>
      <c r="H46" s="20">
        <v>1</v>
      </c>
      <c r="I46" s="20">
        <v>0</v>
      </c>
      <c r="J46" s="20">
        <v>1</v>
      </c>
      <c r="K46" s="20">
        <v>1</v>
      </c>
    </row>
    <row r="47" spans="2:11" ht="20.100000000000001" customHeight="1" thickBot="1" x14ac:dyDescent="0.25">
      <c r="B47" s="4" t="s">
        <v>234</v>
      </c>
      <c r="C47" s="20">
        <v>4</v>
      </c>
      <c r="D47" s="20">
        <v>0</v>
      </c>
      <c r="E47" s="20">
        <v>4</v>
      </c>
      <c r="F47" s="20">
        <v>1</v>
      </c>
      <c r="G47" s="20">
        <v>1</v>
      </c>
      <c r="H47" s="20">
        <v>2</v>
      </c>
      <c r="I47" s="20">
        <v>5</v>
      </c>
      <c r="J47" s="20">
        <v>1</v>
      </c>
      <c r="K47" s="20">
        <v>6</v>
      </c>
    </row>
    <row r="48" spans="2:11" ht="20.100000000000001" customHeight="1" thickBot="1" x14ac:dyDescent="0.25">
      <c r="B48" s="4" t="s">
        <v>235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</row>
    <row r="49" spans="2:11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2:11" ht="20.100000000000001" customHeight="1" thickBot="1" x14ac:dyDescent="0.25">
      <c r="B50" s="4" t="s">
        <v>237</v>
      </c>
      <c r="C50" s="20">
        <v>1</v>
      </c>
      <c r="D50" s="20">
        <v>0</v>
      </c>
      <c r="E50" s="20">
        <v>1</v>
      </c>
      <c r="F50" s="20">
        <v>0</v>
      </c>
      <c r="G50" s="20">
        <v>0</v>
      </c>
      <c r="H50" s="20">
        <v>0</v>
      </c>
      <c r="I50" s="20">
        <v>1</v>
      </c>
      <c r="J50" s="20">
        <v>0</v>
      </c>
      <c r="K50" s="20">
        <v>1</v>
      </c>
    </row>
    <row r="51" spans="2:11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  <c r="F51" s="20">
        <v>1</v>
      </c>
      <c r="G51" s="20">
        <v>0</v>
      </c>
      <c r="H51" s="20">
        <v>1</v>
      </c>
      <c r="I51" s="20">
        <v>1</v>
      </c>
      <c r="J51" s="20">
        <v>0</v>
      </c>
      <c r="K51" s="20">
        <v>1</v>
      </c>
    </row>
    <row r="52" spans="2:11" ht="20.100000000000001" customHeight="1" thickBot="1" x14ac:dyDescent="0.25">
      <c r="B52" s="4" t="s">
        <v>239</v>
      </c>
      <c r="C52" s="20">
        <v>1</v>
      </c>
      <c r="D52" s="20">
        <v>0</v>
      </c>
      <c r="E52" s="20">
        <v>1</v>
      </c>
      <c r="F52" s="20">
        <v>0</v>
      </c>
      <c r="G52" s="20">
        <v>0</v>
      </c>
      <c r="H52" s="20">
        <v>0</v>
      </c>
      <c r="I52" s="20">
        <v>1</v>
      </c>
      <c r="J52" s="20">
        <v>0</v>
      </c>
      <c r="K52" s="20">
        <v>1</v>
      </c>
    </row>
    <row r="53" spans="2:11" ht="20.100000000000001" customHeight="1" thickBot="1" x14ac:dyDescent="0.25">
      <c r="B53" s="4" t="s">
        <v>240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</row>
    <row r="54" spans="2:11" ht="20.100000000000001" customHeight="1" thickBot="1" x14ac:dyDescent="0.25">
      <c r="B54" s="4" t="s">
        <v>241</v>
      </c>
      <c r="C54" s="20">
        <v>4</v>
      </c>
      <c r="D54" s="20">
        <v>0</v>
      </c>
      <c r="E54" s="20">
        <v>4</v>
      </c>
      <c r="F54" s="20">
        <v>5</v>
      </c>
      <c r="G54" s="20">
        <v>0</v>
      </c>
      <c r="H54" s="20">
        <v>5</v>
      </c>
      <c r="I54" s="20">
        <v>9</v>
      </c>
      <c r="J54" s="20">
        <v>0</v>
      </c>
      <c r="K54" s="20">
        <v>9</v>
      </c>
    </row>
    <row r="55" spans="2:11" ht="20.100000000000001" customHeight="1" thickBot="1" x14ac:dyDescent="0.25">
      <c r="B55" s="4" t="s">
        <v>242</v>
      </c>
      <c r="C55" s="20">
        <v>3</v>
      </c>
      <c r="D55" s="20">
        <v>0</v>
      </c>
      <c r="E55" s="20">
        <v>3</v>
      </c>
      <c r="F55" s="20">
        <v>1</v>
      </c>
      <c r="G55" s="20">
        <v>0</v>
      </c>
      <c r="H55" s="20">
        <v>1</v>
      </c>
      <c r="I55" s="20">
        <v>4</v>
      </c>
      <c r="J55" s="20">
        <v>0</v>
      </c>
      <c r="K55" s="20">
        <v>4</v>
      </c>
    </row>
    <row r="56" spans="2:11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0</v>
      </c>
      <c r="F56" s="20">
        <v>1</v>
      </c>
      <c r="G56" s="20">
        <v>0</v>
      </c>
      <c r="H56" s="20">
        <v>1</v>
      </c>
      <c r="I56" s="20">
        <v>1</v>
      </c>
      <c r="J56" s="20">
        <v>0</v>
      </c>
      <c r="K56" s="20">
        <v>1</v>
      </c>
    </row>
    <row r="57" spans="2:11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</row>
    <row r="58" spans="2:11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</row>
    <row r="59" spans="2:11" ht="20.100000000000001" customHeight="1" thickBot="1" x14ac:dyDescent="0.25">
      <c r="B59" s="4" t="s">
        <v>246</v>
      </c>
      <c r="C59" s="20">
        <v>1</v>
      </c>
      <c r="D59" s="20">
        <v>0</v>
      </c>
      <c r="E59" s="20">
        <v>1</v>
      </c>
      <c r="F59" s="20">
        <v>3</v>
      </c>
      <c r="G59" s="20">
        <v>0</v>
      </c>
      <c r="H59" s="20">
        <v>3</v>
      </c>
      <c r="I59" s="20">
        <v>4</v>
      </c>
      <c r="J59" s="20">
        <v>0</v>
      </c>
      <c r="K59" s="20">
        <v>4</v>
      </c>
    </row>
    <row r="60" spans="2:11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2</v>
      </c>
      <c r="G60" s="20">
        <v>0</v>
      </c>
      <c r="H60" s="20">
        <v>2</v>
      </c>
      <c r="I60" s="20">
        <v>2</v>
      </c>
      <c r="J60" s="20">
        <v>0</v>
      </c>
      <c r="K60" s="20">
        <v>2</v>
      </c>
    </row>
    <row r="61" spans="2:11" ht="20.100000000000001" customHeight="1" thickBot="1" x14ac:dyDescent="0.25">
      <c r="B61" s="7" t="s">
        <v>22</v>
      </c>
      <c r="C61" s="9">
        <f>SUM(C11:C60)</f>
        <v>30</v>
      </c>
      <c r="D61" s="9">
        <f t="shared" ref="D61:K61" si="0">SUM(D11:D60)</f>
        <v>1</v>
      </c>
      <c r="E61" s="9">
        <f t="shared" si="0"/>
        <v>31</v>
      </c>
      <c r="F61" s="9">
        <f t="shared" si="0"/>
        <v>29</v>
      </c>
      <c r="G61" s="9">
        <f t="shared" si="0"/>
        <v>6</v>
      </c>
      <c r="H61" s="9">
        <f t="shared" si="0"/>
        <v>35</v>
      </c>
      <c r="I61" s="9">
        <f t="shared" si="0"/>
        <v>59</v>
      </c>
      <c r="J61" s="9">
        <f t="shared" si="0"/>
        <v>7</v>
      </c>
      <c r="K61" s="9">
        <f t="shared" si="0"/>
        <v>66</v>
      </c>
    </row>
    <row r="62" spans="2:11" x14ac:dyDescent="0.2">
      <c r="C62" s="58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4"/>
      <c r="C9" s="101" t="s">
        <v>114</v>
      </c>
      <c r="D9" s="101"/>
      <c r="E9" s="101"/>
    </row>
    <row r="10" spans="2:5" ht="42.75" customHeight="1" thickBot="1" x14ac:dyDescent="0.25">
      <c r="B10" s="11"/>
      <c r="C10" s="21" t="s">
        <v>110</v>
      </c>
      <c r="D10" s="21" t="s">
        <v>109</v>
      </c>
      <c r="E10" s="21" t="s">
        <v>35</v>
      </c>
    </row>
    <row r="11" spans="2:5" ht="20.100000000000001" customHeight="1" thickBot="1" x14ac:dyDescent="0.25">
      <c r="B11" s="3" t="s">
        <v>198</v>
      </c>
      <c r="C11" s="19">
        <v>0</v>
      </c>
      <c r="D11" s="19">
        <v>0</v>
      </c>
      <c r="E11" s="19">
        <v>0</v>
      </c>
    </row>
    <row r="12" spans="2:5" ht="20.100000000000001" customHeight="1" thickBot="1" x14ac:dyDescent="0.25">
      <c r="B12" s="4" t="s">
        <v>199</v>
      </c>
      <c r="C12" s="20">
        <v>0</v>
      </c>
      <c r="D12" s="20">
        <v>1</v>
      </c>
      <c r="E12" s="20">
        <v>1</v>
      </c>
    </row>
    <row r="13" spans="2:5" ht="20.100000000000001" customHeight="1" thickBot="1" x14ac:dyDescent="0.25">
      <c r="B13" s="4" t="s">
        <v>200</v>
      </c>
      <c r="C13" s="20">
        <v>0</v>
      </c>
      <c r="D13" s="20">
        <v>0</v>
      </c>
      <c r="E13" s="20">
        <v>0</v>
      </c>
    </row>
    <row r="14" spans="2:5" ht="20.100000000000001" customHeight="1" thickBot="1" x14ac:dyDescent="0.25">
      <c r="B14" s="4" t="s">
        <v>201</v>
      </c>
      <c r="C14" s="20">
        <v>1</v>
      </c>
      <c r="D14" s="20">
        <v>0</v>
      </c>
      <c r="E14" s="20">
        <v>1</v>
      </c>
    </row>
    <row r="15" spans="2:5" ht="20.100000000000001" customHeight="1" thickBot="1" x14ac:dyDescent="0.25">
      <c r="B15" s="4" t="s">
        <v>202</v>
      </c>
      <c r="C15" s="20">
        <v>1</v>
      </c>
      <c r="D15" s="20">
        <v>0</v>
      </c>
      <c r="E15" s="20">
        <v>1</v>
      </c>
    </row>
    <row r="16" spans="2:5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0</v>
      </c>
    </row>
    <row r="17" spans="2:5" ht="20.100000000000001" customHeight="1" thickBot="1" x14ac:dyDescent="0.25">
      <c r="B17" s="4" t="s">
        <v>204</v>
      </c>
      <c r="C17" s="20">
        <v>0</v>
      </c>
      <c r="D17" s="20">
        <v>0</v>
      </c>
      <c r="E17" s="20">
        <v>0</v>
      </c>
    </row>
    <row r="18" spans="2:5" ht="20.100000000000001" customHeight="1" thickBot="1" x14ac:dyDescent="0.25">
      <c r="B18" s="4" t="s">
        <v>205</v>
      </c>
      <c r="C18" s="20">
        <v>1</v>
      </c>
      <c r="D18" s="20">
        <v>0</v>
      </c>
      <c r="E18" s="20">
        <v>1</v>
      </c>
    </row>
    <row r="19" spans="2:5" ht="20.100000000000001" customHeight="1" thickBot="1" x14ac:dyDescent="0.25">
      <c r="B19" s="4" t="s">
        <v>206</v>
      </c>
      <c r="C19" s="20">
        <v>1</v>
      </c>
      <c r="D19" s="20">
        <v>0</v>
      </c>
      <c r="E19" s="20">
        <v>1</v>
      </c>
    </row>
    <row r="20" spans="2: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</row>
    <row r="21" spans="2:5" ht="20.100000000000001" customHeight="1" thickBot="1" x14ac:dyDescent="0.25">
      <c r="B21" s="4" t="s">
        <v>208</v>
      </c>
      <c r="C21" s="20">
        <v>0</v>
      </c>
      <c r="D21" s="20">
        <v>0</v>
      </c>
      <c r="E21" s="20">
        <v>0</v>
      </c>
    </row>
    <row r="22" spans="2:5" ht="20.100000000000001" customHeight="1" thickBot="1" x14ac:dyDescent="0.25">
      <c r="B22" s="4" t="s">
        <v>209</v>
      </c>
      <c r="C22" s="20">
        <v>1</v>
      </c>
      <c r="D22" s="20">
        <v>0</v>
      </c>
      <c r="E22" s="20">
        <v>1</v>
      </c>
    </row>
    <row r="23" spans="2:5" ht="20.100000000000001" customHeight="1" thickBot="1" x14ac:dyDescent="0.25">
      <c r="B23" s="4" t="s">
        <v>210</v>
      </c>
      <c r="C23" s="20">
        <v>0</v>
      </c>
      <c r="D23" s="20">
        <v>0</v>
      </c>
      <c r="E23" s="20">
        <v>0</v>
      </c>
    </row>
    <row r="24" spans="2:5" ht="20.100000000000001" customHeight="1" thickBot="1" x14ac:dyDescent="0.25">
      <c r="B24" s="4" t="s">
        <v>211</v>
      </c>
      <c r="C24" s="20">
        <v>1</v>
      </c>
      <c r="D24" s="20">
        <v>0</v>
      </c>
      <c r="E24" s="20">
        <v>1</v>
      </c>
    </row>
    <row r="25" spans="2:5" ht="20.100000000000001" customHeight="1" thickBot="1" x14ac:dyDescent="0.25">
      <c r="B25" s="4" t="s">
        <v>212</v>
      </c>
      <c r="C25" s="20">
        <v>0</v>
      </c>
      <c r="D25" s="20">
        <v>0</v>
      </c>
      <c r="E25" s="20">
        <v>0</v>
      </c>
    </row>
    <row r="26" spans="2:5" ht="20.100000000000001" customHeight="1" thickBot="1" x14ac:dyDescent="0.25">
      <c r="B26" s="5" t="s">
        <v>213</v>
      </c>
      <c r="C26" s="31">
        <v>0</v>
      </c>
      <c r="D26" s="31">
        <v>0</v>
      </c>
      <c r="E26" s="31">
        <v>0</v>
      </c>
    </row>
    <row r="27" spans="2:5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</row>
    <row r="28" spans="2:5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</row>
    <row r="29" spans="2:5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</row>
    <row r="30" spans="2:5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</row>
    <row r="31" spans="2:5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</row>
    <row r="32" spans="2:5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</row>
    <row r="33" spans="2:5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</row>
    <row r="34" spans="2:5" ht="20.100000000000001" customHeight="1" thickBot="1" x14ac:dyDescent="0.25">
      <c r="B34" s="4" t="s">
        <v>221</v>
      </c>
      <c r="C34" s="20">
        <v>0</v>
      </c>
      <c r="D34" s="20">
        <v>0</v>
      </c>
      <c r="E34" s="20">
        <v>0</v>
      </c>
    </row>
    <row r="35" spans="2:5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</row>
    <row r="36" spans="2:5" ht="20.100000000000001" customHeight="1" thickBot="1" x14ac:dyDescent="0.25">
      <c r="B36" s="4" t="s">
        <v>223</v>
      </c>
      <c r="C36" s="20">
        <v>0</v>
      </c>
      <c r="D36" s="20">
        <v>0</v>
      </c>
      <c r="E36" s="20">
        <v>0</v>
      </c>
    </row>
    <row r="37" spans="2:5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0</v>
      </c>
    </row>
    <row r="38" spans="2:5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</row>
    <row r="39" spans="2:5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</row>
    <row r="40" spans="2:5" ht="20.100000000000001" customHeight="1" thickBot="1" x14ac:dyDescent="0.25">
      <c r="B40" s="4" t="s">
        <v>227</v>
      </c>
      <c r="C40" s="20">
        <v>0</v>
      </c>
      <c r="D40" s="20">
        <v>0</v>
      </c>
      <c r="E40" s="20">
        <v>0</v>
      </c>
    </row>
    <row r="41" spans="2:5" ht="20.100000000000001" customHeight="1" thickBot="1" x14ac:dyDescent="0.25">
      <c r="B41" s="4" t="s">
        <v>228</v>
      </c>
      <c r="C41" s="20">
        <v>1</v>
      </c>
      <c r="D41" s="20">
        <v>3</v>
      </c>
      <c r="E41" s="20">
        <v>4</v>
      </c>
    </row>
    <row r="42" spans="2:5" ht="20.100000000000001" customHeight="1" thickBot="1" x14ac:dyDescent="0.25">
      <c r="B42" s="4" t="s">
        <v>229</v>
      </c>
      <c r="C42" s="20">
        <v>0</v>
      </c>
      <c r="D42" s="20">
        <v>0</v>
      </c>
      <c r="E42" s="20">
        <v>0</v>
      </c>
    </row>
    <row r="43" spans="2:5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0</v>
      </c>
    </row>
    <row r="44" spans="2:5" ht="20.100000000000001" customHeight="1" thickBot="1" x14ac:dyDescent="0.25">
      <c r="B44" s="4" t="s">
        <v>231</v>
      </c>
      <c r="C44" s="20">
        <v>0</v>
      </c>
      <c r="D44" s="20">
        <v>0</v>
      </c>
      <c r="E44" s="20">
        <v>0</v>
      </c>
    </row>
    <row r="45" spans="2:5" ht="20.100000000000001" customHeight="1" thickBot="1" x14ac:dyDescent="0.25">
      <c r="B45" s="4" t="s">
        <v>232</v>
      </c>
      <c r="C45" s="20">
        <v>0</v>
      </c>
      <c r="D45" s="20">
        <v>0</v>
      </c>
      <c r="E45" s="20">
        <v>0</v>
      </c>
    </row>
    <row r="46" spans="2:5" ht="20.100000000000001" customHeight="1" thickBot="1" x14ac:dyDescent="0.25">
      <c r="B46" s="4" t="s">
        <v>233</v>
      </c>
      <c r="C46" s="20">
        <v>0</v>
      </c>
      <c r="D46" s="20">
        <v>0</v>
      </c>
      <c r="E46" s="20">
        <v>0</v>
      </c>
    </row>
    <row r="47" spans="2:5" ht="20.100000000000001" customHeight="1" thickBot="1" x14ac:dyDescent="0.25">
      <c r="B47" s="4" t="s">
        <v>234</v>
      </c>
      <c r="C47" s="20">
        <v>0</v>
      </c>
      <c r="D47" s="20">
        <v>0</v>
      </c>
      <c r="E47" s="20">
        <v>0</v>
      </c>
    </row>
    <row r="48" spans="2:5" ht="20.100000000000001" customHeight="1" thickBot="1" x14ac:dyDescent="0.25">
      <c r="B48" s="4" t="s">
        <v>235</v>
      </c>
      <c r="C48" s="20">
        <v>0</v>
      </c>
      <c r="D48" s="20">
        <v>0</v>
      </c>
      <c r="E48" s="20">
        <v>0</v>
      </c>
    </row>
    <row r="49" spans="2:5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</row>
    <row r="50" spans="2:5" ht="20.100000000000001" customHeight="1" thickBot="1" x14ac:dyDescent="0.25">
      <c r="B50" s="4" t="s">
        <v>237</v>
      </c>
      <c r="C50" s="20">
        <v>0</v>
      </c>
      <c r="D50" s="20">
        <v>0</v>
      </c>
      <c r="E50" s="20">
        <v>0</v>
      </c>
    </row>
    <row r="51" spans="2:5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</row>
    <row r="52" spans="2:5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</row>
    <row r="53" spans="2:5" ht="20.100000000000001" customHeight="1" thickBot="1" x14ac:dyDescent="0.25">
      <c r="B53" s="4" t="s">
        <v>240</v>
      </c>
      <c r="C53" s="20">
        <v>0</v>
      </c>
      <c r="D53" s="20">
        <v>0</v>
      </c>
      <c r="E53" s="20">
        <v>0</v>
      </c>
    </row>
    <row r="54" spans="2:5" ht="20.100000000000001" customHeight="1" thickBot="1" x14ac:dyDescent="0.25">
      <c r="B54" s="4" t="s">
        <v>241</v>
      </c>
      <c r="C54" s="20">
        <v>0</v>
      </c>
      <c r="D54" s="20">
        <v>0</v>
      </c>
      <c r="E54" s="20">
        <v>0</v>
      </c>
    </row>
    <row r="55" spans="2:5" ht="20.100000000000001" customHeight="1" thickBot="1" x14ac:dyDescent="0.25">
      <c r="B55" s="4" t="s">
        <v>242</v>
      </c>
      <c r="C55" s="20">
        <v>0</v>
      </c>
      <c r="D55" s="20">
        <v>0</v>
      </c>
      <c r="E55" s="20">
        <v>0</v>
      </c>
    </row>
    <row r="56" spans="2:5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0</v>
      </c>
    </row>
    <row r="57" spans="2:5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</row>
    <row r="58" spans="2:5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</row>
    <row r="59" spans="2:5" ht="20.100000000000001" customHeight="1" thickBot="1" x14ac:dyDescent="0.25">
      <c r="B59" s="4" t="s">
        <v>246</v>
      </c>
      <c r="C59" s="20">
        <v>0</v>
      </c>
      <c r="D59" s="20">
        <v>0</v>
      </c>
      <c r="E59" s="20">
        <v>0</v>
      </c>
    </row>
    <row r="60" spans="2:5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</row>
    <row r="61" spans="2:5" ht="20.100000000000001" customHeight="1" thickBot="1" x14ac:dyDescent="0.25">
      <c r="B61" s="7" t="s">
        <v>22</v>
      </c>
      <c r="C61" s="9">
        <f>SUM(C11:C60)</f>
        <v>7</v>
      </c>
      <c r="D61" s="9">
        <f t="shared" ref="D61:E61" si="0">SUM(D11:D60)</f>
        <v>4</v>
      </c>
      <c r="E61" s="9">
        <f t="shared" si="0"/>
        <v>11</v>
      </c>
    </row>
    <row r="63" spans="2:5" x14ac:dyDescent="0.2">
      <c r="C63" s="58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101" t="s">
        <v>171</v>
      </c>
      <c r="D12" s="101"/>
      <c r="E12" s="101"/>
      <c r="F12" s="101"/>
      <c r="G12" s="101"/>
      <c r="H12" s="101" t="s">
        <v>172</v>
      </c>
      <c r="I12" s="101"/>
      <c r="J12" s="101"/>
      <c r="K12" s="101"/>
      <c r="L12" s="101"/>
      <c r="M12" s="101" t="s">
        <v>173</v>
      </c>
      <c r="N12" s="101"/>
      <c r="O12" s="101"/>
      <c r="P12" s="101"/>
      <c r="Q12" s="101"/>
      <c r="R12" s="101" t="s">
        <v>174</v>
      </c>
      <c r="S12" s="101"/>
      <c r="T12" s="101"/>
      <c r="U12" s="101"/>
      <c r="V12" s="101"/>
      <c r="W12" s="101" t="s">
        <v>175</v>
      </c>
      <c r="X12" s="101"/>
      <c r="Y12" s="101"/>
      <c r="Z12" s="101"/>
      <c r="AA12" s="101"/>
      <c r="AB12" s="101" t="s">
        <v>35</v>
      </c>
      <c r="AC12" s="101"/>
      <c r="AD12" s="101"/>
      <c r="AE12" s="101"/>
      <c r="AF12" s="101"/>
    </row>
    <row r="13" spans="2:32" ht="28.5" customHeight="1" x14ac:dyDescent="0.2">
      <c r="C13" s="102" t="s">
        <v>60</v>
      </c>
      <c r="D13" s="102" t="s">
        <v>176</v>
      </c>
      <c r="E13" s="102"/>
      <c r="F13" s="102"/>
      <c r="G13" s="102" t="s">
        <v>177</v>
      </c>
      <c r="H13" s="102" t="s">
        <v>60</v>
      </c>
      <c r="I13" s="102" t="s">
        <v>176</v>
      </c>
      <c r="J13" s="102"/>
      <c r="K13" s="102"/>
      <c r="L13" s="102" t="s">
        <v>177</v>
      </c>
      <c r="M13" s="102" t="s">
        <v>60</v>
      </c>
      <c r="N13" s="102" t="s">
        <v>176</v>
      </c>
      <c r="O13" s="102"/>
      <c r="P13" s="102"/>
      <c r="Q13" s="102" t="s">
        <v>177</v>
      </c>
      <c r="R13" s="102" t="s">
        <v>60</v>
      </c>
      <c r="S13" s="102" t="s">
        <v>176</v>
      </c>
      <c r="T13" s="102"/>
      <c r="U13" s="102"/>
      <c r="V13" s="102" t="s">
        <v>177</v>
      </c>
      <c r="W13" s="102" t="s">
        <v>60</v>
      </c>
      <c r="X13" s="102" t="s">
        <v>176</v>
      </c>
      <c r="Y13" s="102"/>
      <c r="Z13" s="102"/>
      <c r="AA13" s="102" t="s">
        <v>177</v>
      </c>
      <c r="AB13" s="102" t="s">
        <v>60</v>
      </c>
      <c r="AC13" s="102" t="s">
        <v>176</v>
      </c>
      <c r="AD13" s="102"/>
      <c r="AE13" s="102"/>
      <c r="AF13" s="102" t="s">
        <v>177</v>
      </c>
    </row>
    <row r="14" spans="2:32" ht="28.5" customHeight="1" thickBot="1" x14ac:dyDescent="0.25">
      <c r="C14" s="102"/>
      <c r="D14" s="34" t="s">
        <v>178</v>
      </c>
      <c r="E14" s="34" t="s">
        <v>179</v>
      </c>
      <c r="F14" s="34" t="s">
        <v>180</v>
      </c>
      <c r="G14" s="102"/>
      <c r="H14" s="102"/>
      <c r="I14" s="34" t="s">
        <v>178</v>
      </c>
      <c r="J14" s="34" t="s">
        <v>179</v>
      </c>
      <c r="K14" s="34" t="s">
        <v>180</v>
      </c>
      <c r="L14" s="102"/>
      <c r="M14" s="102"/>
      <c r="N14" s="34" t="s">
        <v>178</v>
      </c>
      <c r="O14" s="34" t="s">
        <v>179</v>
      </c>
      <c r="P14" s="34" t="s">
        <v>180</v>
      </c>
      <c r="Q14" s="102"/>
      <c r="R14" s="102"/>
      <c r="S14" s="34" t="s">
        <v>178</v>
      </c>
      <c r="T14" s="34" t="s">
        <v>179</v>
      </c>
      <c r="U14" s="34" t="s">
        <v>180</v>
      </c>
      <c r="V14" s="102"/>
      <c r="W14" s="102"/>
      <c r="X14" s="34" t="s">
        <v>178</v>
      </c>
      <c r="Y14" s="34" t="s">
        <v>179</v>
      </c>
      <c r="Z14" s="34" t="s">
        <v>180</v>
      </c>
      <c r="AA14" s="102"/>
      <c r="AB14" s="102"/>
      <c r="AC14" s="34" t="s">
        <v>178</v>
      </c>
      <c r="AD14" s="34" t="s">
        <v>179</v>
      </c>
      <c r="AE14" s="34" t="s">
        <v>180</v>
      </c>
      <c r="AF14" s="102"/>
    </row>
    <row r="15" spans="2:32" ht="20.100000000000001" customHeight="1" thickBot="1" x14ac:dyDescent="0.25">
      <c r="B15" s="3" t="s">
        <v>198</v>
      </c>
      <c r="C15" s="19">
        <v>314</v>
      </c>
      <c r="D15" s="19">
        <v>0</v>
      </c>
      <c r="E15" s="19">
        <v>287</v>
      </c>
      <c r="F15" s="19">
        <v>27</v>
      </c>
      <c r="G15" s="19">
        <v>0</v>
      </c>
      <c r="H15" s="19">
        <v>1</v>
      </c>
      <c r="I15" s="19">
        <v>0</v>
      </c>
      <c r="J15" s="19">
        <v>1</v>
      </c>
      <c r="K15" s="19">
        <v>0</v>
      </c>
      <c r="L15" s="19">
        <v>0</v>
      </c>
      <c r="M15" s="19">
        <v>27</v>
      </c>
      <c r="N15" s="19">
        <v>0</v>
      </c>
      <c r="O15" s="19">
        <v>27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342</v>
      </c>
      <c r="AC15" s="19">
        <v>0</v>
      </c>
      <c r="AD15" s="19">
        <v>315</v>
      </c>
      <c r="AE15" s="19">
        <v>27</v>
      </c>
      <c r="AF15" s="19">
        <v>0</v>
      </c>
    </row>
    <row r="16" spans="2:32" ht="20.100000000000001" customHeight="1" thickBot="1" x14ac:dyDescent="0.25">
      <c r="B16" s="4" t="s">
        <v>199</v>
      </c>
      <c r="C16" s="20">
        <v>265</v>
      </c>
      <c r="D16" s="20">
        <v>2</v>
      </c>
      <c r="E16" s="20">
        <v>226</v>
      </c>
      <c r="F16" s="20">
        <v>37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45</v>
      </c>
      <c r="N16" s="20">
        <v>0</v>
      </c>
      <c r="O16" s="20">
        <v>44</v>
      </c>
      <c r="P16" s="20">
        <v>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310</v>
      </c>
      <c r="AC16" s="20">
        <v>2</v>
      </c>
      <c r="AD16" s="20">
        <v>270</v>
      </c>
      <c r="AE16" s="20">
        <v>38</v>
      </c>
      <c r="AF16" s="20">
        <v>0</v>
      </c>
    </row>
    <row r="17" spans="2:32" ht="20.100000000000001" customHeight="1" thickBot="1" x14ac:dyDescent="0.25">
      <c r="B17" s="4" t="s">
        <v>200</v>
      </c>
      <c r="C17" s="20">
        <v>117</v>
      </c>
      <c r="D17" s="20">
        <v>0</v>
      </c>
      <c r="E17" s="20">
        <v>90</v>
      </c>
      <c r="F17" s="20">
        <v>27</v>
      </c>
      <c r="G17" s="20">
        <v>0</v>
      </c>
      <c r="H17" s="20">
        <v>1</v>
      </c>
      <c r="I17" s="20">
        <v>0</v>
      </c>
      <c r="J17" s="20">
        <v>1</v>
      </c>
      <c r="K17" s="20">
        <v>0</v>
      </c>
      <c r="L17" s="20">
        <v>0</v>
      </c>
      <c r="M17" s="20">
        <v>2</v>
      </c>
      <c r="N17" s="20">
        <v>0</v>
      </c>
      <c r="O17" s="20">
        <v>2</v>
      </c>
      <c r="P17" s="20">
        <v>0</v>
      </c>
      <c r="Q17" s="20">
        <v>0</v>
      </c>
      <c r="R17" s="20">
        <v>3</v>
      </c>
      <c r="S17" s="20">
        <v>0</v>
      </c>
      <c r="T17" s="20">
        <v>3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123</v>
      </c>
      <c r="AC17" s="20">
        <v>0</v>
      </c>
      <c r="AD17" s="20">
        <v>96</v>
      </c>
      <c r="AE17" s="20">
        <v>27</v>
      </c>
      <c r="AF17" s="20">
        <v>0</v>
      </c>
    </row>
    <row r="18" spans="2:32" ht="20.100000000000001" customHeight="1" thickBot="1" x14ac:dyDescent="0.25">
      <c r="B18" s="4" t="s">
        <v>201</v>
      </c>
      <c r="C18" s="20">
        <v>166</v>
      </c>
      <c r="D18" s="20">
        <v>0</v>
      </c>
      <c r="E18" s="20">
        <v>153</v>
      </c>
      <c r="F18" s="20">
        <v>13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110</v>
      </c>
      <c r="N18" s="20">
        <v>0</v>
      </c>
      <c r="O18" s="20">
        <v>110</v>
      </c>
      <c r="P18" s="20">
        <v>0</v>
      </c>
      <c r="Q18" s="20">
        <v>0</v>
      </c>
      <c r="R18" s="20">
        <v>20</v>
      </c>
      <c r="S18" s="20">
        <v>0</v>
      </c>
      <c r="T18" s="20">
        <v>20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296</v>
      </c>
      <c r="AC18" s="20">
        <v>0</v>
      </c>
      <c r="AD18" s="20">
        <v>283</v>
      </c>
      <c r="AE18" s="20">
        <v>13</v>
      </c>
      <c r="AF18" s="20">
        <v>0</v>
      </c>
    </row>
    <row r="19" spans="2:32" ht="20.100000000000001" customHeight="1" thickBot="1" x14ac:dyDescent="0.25">
      <c r="B19" s="4" t="s">
        <v>202</v>
      </c>
      <c r="C19" s="20">
        <v>75</v>
      </c>
      <c r="D19" s="20">
        <v>0</v>
      </c>
      <c r="E19" s="20">
        <v>64</v>
      </c>
      <c r="F19" s="20">
        <v>11</v>
      </c>
      <c r="G19" s="20">
        <v>0</v>
      </c>
      <c r="H19" s="20">
        <v>2</v>
      </c>
      <c r="I19" s="20">
        <v>0</v>
      </c>
      <c r="J19" s="20">
        <v>2</v>
      </c>
      <c r="K19" s="20">
        <v>0</v>
      </c>
      <c r="L19" s="20">
        <v>0</v>
      </c>
      <c r="M19" s="20">
        <v>4</v>
      </c>
      <c r="N19" s="20">
        <v>0</v>
      </c>
      <c r="O19" s="20">
        <v>4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81</v>
      </c>
      <c r="AC19" s="20">
        <v>0</v>
      </c>
      <c r="AD19" s="20">
        <v>70</v>
      </c>
      <c r="AE19" s="20">
        <v>11</v>
      </c>
      <c r="AF19" s="20">
        <v>0</v>
      </c>
    </row>
    <row r="20" spans="2:32" ht="20.100000000000001" customHeight="1" thickBot="1" x14ac:dyDescent="0.25">
      <c r="B20" s="4" t="s">
        <v>203</v>
      </c>
      <c r="C20" s="20">
        <v>87</v>
      </c>
      <c r="D20" s="20">
        <v>0</v>
      </c>
      <c r="E20" s="20">
        <v>80</v>
      </c>
      <c r="F20" s="20">
        <v>7</v>
      </c>
      <c r="G20" s="20">
        <v>0</v>
      </c>
      <c r="H20" s="20">
        <v>2</v>
      </c>
      <c r="I20" s="20">
        <v>0</v>
      </c>
      <c r="J20" s="20">
        <v>2</v>
      </c>
      <c r="K20" s="20">
        <v>0</v>
      </c>
      <c r="L20" s="20">
        <v>0</v>
      </c>
      <c r="M20" s="20">
        <v>1</v>
      </c>
      <c r="N20" s="20">
        <v>0</v>
      </c>
      <c r="O20" s="20">
        <v>1</v>
      </c>
      <c r="P20" s="20">
        <v>0</v>
      </c>
      <c r="Q20" s="20">
        <v>0</v>
      </c>
      <c r="R20" s="20">
        <v>6</v>
      </c>
      <c r="S20" s="20">
        <v>0</v>
      </c>
      <c r="T20" s="20">
        <v>6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96</v>
      </c>
      <c r="AC20" s="20">
        <v>0</v>
      </c>
      <c r="AD20" s="20">
        <v>89</v>
      </c>
      <c r="AE20" s="20">
        <v>7</v>
      </c>
      <c r="AF20" s="20">
        <v>0</v>
      </c>
    </row>
    <row r="21" spans="2:32" ht="20.100000000000001" customHeight="1" thickBot="1" x14ac:dyDescent="0.25">
      <c r="B21" s="4" t="s">
        <v>204</v>
      </c>
      <c r="C21" s="20">
        <v>316</v>
      </c>
      <c r="D21" s="20">
        <v>2</v>
      </c>
      <c r="E21" s="20">
        <v>235</v>
      </c>
      <c r="F21" s="20">
        <v>79</v>
      </c>
      <c r="G21" s="20">
        <v>0</v>
      </c>
      <c r="H21" s="20">
        <v>5</v>
      </c>
      <c r="I21" s="20">
        <v>0</v>
      </c>
      <c r="J21" s="20">
        <v>3</v>
      </c>
      <c r="K21" s="20">
        <v>2</v>
      </c>
      <c r="L21" s="20">
        <v>0</v>
      </c>
      <c r="M21" s="20">
        <v>13</v>
      </c>
      <c r="N21" s="20">
        <v>0</v>
      </c>
      <c r="O21" s="20">
        <v>13</v>
      </c>
      <c r="P21" s="20">
        <v>0</v>
      </c>
      <c r="Q21" s="20">
        <v>0</v>
      </c>
      <c r="R21" s="20">
        <v>10</v>
      </c>
      <c r="S21" s="20">
        <v>0</v>
      </c>
      <c r="T21" s="20">
        <v>10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344</v>
      </c>
      <c r="AC21" s="20">
        <v>2</v>
      </c>
      <c r="AD21" s="20">
        <v>261</v>
      </c>
      <c r="AE21" s="20">
        <v>81</v>
      </c>
      <c r="AF21" s="20">
        <v>0</v>
      </c>
    </row>
    <row r="22" spans="2:32" ht="20.100000000000001" customHeight="1" thickBot="1" x14ac:dyDescent="0.25">
      <c r="B22" s="4" t="s">
        <v>205</v>
      </c>
      <c r="C22" s="20">
        <v>384</v>
      </c>
      <c r="D22" s="20">
        <v>2</v>
      </c>
      <c r="E22" s="20">
        <v>170</v>
      </c>
      <c r="F22" s="20">
        <v>212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3</v>
      </c>
      <c r="N22" s="20">
        <v>0</v>
      </c>
      <c r="O22" s="20">
        <v>3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387</v>
      </c>
      <c r="AC22" s="20">
        <v>2</v>
      </c>
      <c r="AD22" s="20">
        <v>173</v>
      </c>
      <c r="AE22" s="20">
        <v>212</v>
      </c>
      <c r="AF22" s="20">
        <v>0</v>
      </c>
    </row>
    <row r="23" spans="2:32" ht="20.100000000000001" customHeight="1" thickBot="1" x14ac:dyDescent="0.25">
      <c r="B23" s="4" t="s">
        <v>206</v>
      </c>
      <c r="C23" s="20">
        <v>42</v>
      </c>
      <c r="D23" s="20">
        <v>0</v>
      </c>
      <c r="E23" s="20">
        <v>37</v>
      </c>
      <c r="F23" s="20">
        <v>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2</v>
      </c>
      <c r="N23" s="20">
        <v>0</v>
      </c>
      <c r="O23" s="20">
        <v>1</v>
      </c>
      <c r="P23" s="20">
        <v>1</v>
      </c>
      <c r="Q23" s="20">
        <v>0</v>
      </c>
      <c r="R23" s="20">
        <v>7</v>
      </c>
      <c r="S23" s="20">
        <v>0</v>
      </c>
      <c r="T23" s="20">
        <v>7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51</v>
      </c>
      <c r="AC23" s="20">
        <v>0</v>
      </c>
      <c r="AD23" s="20">
        <v>45</v>
      </c>
      <c r="AE23" s="20">
        <v>6</v>
      </c>
      <c r="AF23" s="20">
        <v>0</v>
      </c>
    </row>
    <row r="24" spans="2:32" ht="20.100000000000001" customHeight="1" thickBot="1" x14ac:dyDescent="0.25">
      <c r="B24" s="4" t="s">
        <v>207</v>
      </c>
      <c r="C24" s="20">
        <v>18</v>
      </c>
      <c r="D24" s="20">
        <v>0</v>
      </c>
      <c r="E24" s="20">
        <v>17</v>
      </c>
      <c r="F24" s="20">
        <v>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3</v>
      </c>
      <c r="N24" s="20">
        <v>0</v>
      </c>
      <c r="O24" s="20">
        <v>3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21</v>
      </c>
      <c r="AC24" s="20">
        <v>0</v>
      </c>
      <c r="AD24" s="20">
        <v>20</v>
      </c>
      <c r="AE24" s="20">
        <v>1</v>
      </c>
      <c r="AF24" s="20">
        <v>0</v>
      </c>
    </row>
    <row r="25" spans="2:32" ht="20.100000000000001" customHeight="1" thickBot="1" x14ac:dyDescent="0.25">
      <c r="B25" s="4" t="s">
        <v>208</v>
      </c>
      <c r="C25" s="20">
        <v>110</v>
      </c>
      <c r="D25" s="20">
        <v>0</v>
      </c>
      <c r="E25" s="20">
        <v>67</v>
      </c>
      <c r="F25" s="20">
        <v>43</v>
      </c>
      <c r="G25" s="20">
        <v>0</v>
      </c>
      <c r="H25" s="20">
        <v>3</v>
      </c>
      <c r="I25" s="20">
        <v>0</v>
      </c>
      <c r="J25" s="20">
        <v>2</v>
      </c>
      <c r="K25" s="20">
        <v>1</v>
      </c>
      <c r="L25" s="20">
        <v>0</v>
      </c>
      <c r="M25" s="20">
        <v>2</v>
      </c>
      <c r="N25" s="20">
        <v>0</v>
      </c>
      <c r="O25" s="20">
        <v>2</v>
      </c>
      <c r="P25" s="20">
        <v>0</v>
      </c>
      <c r="Q25" s="20">
        <v>0</v>
      </c>
      <c r="R25" s="20">
        <v>3</v>
      </c>
      <c r="S25" s="20">
        <v>0</v>
      </c>
      <c r="T25" s="20">
        <v>3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118</v>
      </c>
      <c r="AC25" s="20">
        <v>0</v>
      </c>
      <c r="AD25" s="20">
        <v>74</v>
      </c>
      <c r="AE25" s="20">
        <v>44</v>
      </c>
      <c r="AF25" s="20">
        <v>0</v>
      </c>
    </row>
    <row r="26" spans="2:32" ht="20.100000000000001" customHeight="1" thickBot="1" x14ac:dyDescent="0.25">
      <c r="B26" s="4" t="s">
        <v>209</v>
      </c>
      <c r="C26" s="20">
        <v>189</v>
      </c>
      <c r="D26" s="20">
        <v>0</v>
      </c>
      <c r="E26" s="20">
        <v>164</v>
      </c>
      <c r="F26" s="20">
        <v>25</v>
      </c>
      <c r="G26" s="20">
        <v>0</v>
      </c>
      <c r="H26" s="20">
        <v>2</v>
      </c>
      <c r="I26" s="20">
        <v>0</v>
      </c>
      <c r="J26" s="20">
        <v>2</v>
      </c>
      <c r="K26" s="20">
        <v>0</v>
      </c>
      <c r="L26" s="20">
        <v>0</v>
      </c>
      <c r="M26" s="20">
        <v>5</v>
      </c>
      <c r="N26" s="20">
        <v>0</v>
      </c>
      <c r="O26" s="20">
        <v>5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196</v>
      </c>
      <c r="AC26" s="20">
        <v>0</v>
      </c>
      <c r="AD26" s="20">
        <v>171</v>
      </c>
      <c r="AE26" s="20">
        <v>25</v>
      </c>
      <c r="AF26" s="20">
        <v>0</v>
      </c>
    </row>
    <row r="27" spans="2:32" ht="20.100000000000001" customHeight="1" thickBot="1" x14ac:dyDescent="0.25">
      <c r="B27" s="4" t="s">
        <v>210</v>
      </c>
      <c r="C27" s="20">
        <v>327</v>
      </c>
      <c r="D27" s="20">
        <v>0</v>
      </c>
      <c r="E27" s="20">
        <v>281</v>
      </c>
      <c r="F27" s="20">
        <v>46</v>
      </c>
      <c r="G27" s="20">
        <v>0</v>
      </c>
      <c r="H27" s="20">
        <v>1</v>
      </c>
      <c r="I27" s="20">
        <v>0</v>
      </c>
      <c r="J27" s="20">
        <v>0</v>
      </c>
      <c r="K27" s="20">
        <v>1</v>
      </c>
      <c r="L27" s="20">
        <v>0</v>
      </c>
      <c r="M27" s="20">
        <v>8</v>
      </c>
      <c r="N27" s="20">
        <v>0</v>
      </c>
      <c r="O27" s="20">
        <v>8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336</v>
      </c>
      <c r="AC27" s="20">
        <v>0</v>
      </c>
      <c r="AD27" s="20">
        <v>289</v>
      </c>
      <c r="AE27" s="20">
        <v>47</v>
      </c>
      <c r="AF27" s="20">
        <v>0</v>
      </c>
    </row>
    <row r="28" spans="2:32" ht="20.100000000000001" customHeight="1" thickBot="1" x14ac:dyDescent="0.25">
      <c r="B28" s="4" t="s">
        <v>211</v>
      </c>
      <c r="C28" s="20">
        <v>146</v>
      </c>
      <c r="D28" s="20">
        <v>5</v>
      </c>
      <c r="E28" s="20">
        <v>106</v>
      </c>
      <c r="F28" s="20">
        <v>35</v>
      </c>
      <c r="G28" s="20">
        <v>0</v>
      </c>
      <c r="H28" s="20">
        <v>1</v>
      </c>
      <c r="I28" s="20">
        <v>0</v>
      </c>
      <c r="J28" s="20">
        <v>1</v>
      </c>
      <c r="K28" s="20">
        <v>0</v>
      </c>
      <c r="L28" s="20">
        <v>0</v>
      </c>
      <c r="M28" s="20">
        <v>58</v>
      </c>
      <c r="N28" s="20">
        <v>0</v>
      </c>
      <c r="O28" s="20">
        <v>58</v>
      </c>
      <c r="P28" s="20">
        <v>0</v>
      </c>
      <c r="Q28" s="20">
        <v>0</v>
      </c>
      <c r="R28" s="20">
        <v>8</v>
      </c>
      <c r="S28" s="20">
        <v>0</v>
      </c>
      <c r="T28" s="20">
        <v>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213</v>
      </c>
      <c r="AC28" s="20">
        <v>5</v>
      </c>
      <c r="AD28" s="20">
        <v>173</v>
      </c>
      <c r="AE28" s="20">
        <v>35</v>
      </c>
      <c r="AF28" s="20">
        <v>0</v>
      </c>
    </row>
    <row r="29" spans="2:32" ht="20.100000000000001" customHeight="1" thickBot="1" x14ac:dyDescent="0.25">
      <c r="B29" s="4" t="s">
        <v>212</v>
      </c>
      <c r="C29" s="20">
        <v>364</v>
      </c>
      <c r="D29" s="20">
        <v>1</v>
      </c>
      <c r="E29" s="20">
        <v>250</v>
      </c>
      <c r="F29" s="20">
        <v>113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9</v>
      </c>
      <c r="N29" s="20">
        <v>0</v>
      </c>
      <c r="O29" s="20">
        <v>9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373</v>
      </c>
      <c r="AC29" s="20">
        <v>1</v>
      </c>
      <c r="AD29" s="20">
        <v>259</v>
      </c>
      <c r="AE29" s="20">
        <v>113</v>
      </c>
      <c r="AF29" s="20">
        <v>0</v>
      </c>
    </row>
    <row r="30" spans="2:32" ht="20.100000000000001" customHeight="1" thickBot="1" x14ac:dyDescent="0.25">
      <c r="B30" s="5" t="s">
        <v>213</v>
      </c>
      <c r="C30" s="31">
        <v>69</v>
      </c>
      <c r="D30" s="31">
        <v>0</v>
      </c>
      <c r="E30" s="31">
        <v>41</v>
      </c>
      <c r="F30" s="31">
        <v>28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2</v>
      </c>
      <c r="N30" s="31">
        <v>0</v>
      </c>
      <c r="O30" s="31">
        <v>2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71</v>
      </c>
      <c r="AC30" s="31">
        <v>0</v>
      </c>
      <c r="AD30" s="31">
        <v>43</v>
      </c>
      <c r="AE30" s="31">
        <v>28</v>
      </c>
      <c r="AF30" s="31">
        <v>0</v>
      </c>
    </row>
    <row r="31" spans="2:32" ht="20.100000000000001" customHeight="1" thickBot="1" x14ac:dyDescent="0.25">
      <c r="B31" s="6" t="s">
        <v>214</v>
      </c>
      <c r="C31" s="33">
        <v>19</v>
      </c>
      <c r="D31" s="33">
        <v>0</v>
      </c>
      <c r="E31" s="33">
        <v>17</v>
      </c>
      <c r="F31" s="33">
        <v>2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19</v>
      </c>
      <c r="AC31" s="33">
        <v>0</v>
      </c>
      <c r="AD31" s="33">
        <v>17</v>
      </c>
      <c r="AE31" s="33">
        <v>2</v>
      </c>
      <c r="AF31" s="33">
        <v>0</v>
      </c>
    </row>
    <row r="32" spans="2:32" ht="20.100000000000001" customHeight="1" thickBot="1" x14ac:dyDescent="0.25">
      <c r="B32" s="4" t="s">
        <v>215</v>
      </c>
      <c r="C32" s="33">
        <v>80</v>
      </c>
      <c r="D32" s="33">
        <v>0</v>
      </c>
      <c r="E32" s="33">
        <v>78</v>
      </c>
      <c r="F32" s="33">
        <v>2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80</v>
      </c>
      <c r="AC32" s="33">
        <v>0</v>
      </c>
      <c r="AD32" s="33">
        <v>78</v>
      </c>
      <c r="AE32" s="33">
        <v>2</v>
      </c>
      <c r="AF32" s="33">
        <v>0</v>
      </c>
    </row>
    <row r="33" spans="2:32" ht="20.100000000000001" customHeight="1" thickBot="1" x14ac:dyDescent="0.25">
      <c r="B33" s="4" t="s">
        <v>216</v>
      </c>
      <c r="C33" s="32">
        <v>54</v>
      </c>
      <c r="D33" s="32">
        <v>0</v>
      </c>
      <c r="E33" s="32">
        <v>47</v>
      </c>
      <c r="F33" s="32">
        <v>7</v>
      </c>
      <c r="G33" s="32">
        <v>0</v>
      </c>
      <c r="H33" s="32">
        <v>1</v>
      </c>
      <c r="I33" s="32">
        <v>0</v>
      </c>
      <c r="J33" s="32">
        <v>1</v>
      </c>
      <c r="K33" s="32">
        <v>0</v>
      </c>
      <c r="L33" s="32">
        <v>0</v>
      </c>
      <c r="M33" s="32">
        <v>1</v>
      </c>
      <c r="N33" s="32">
        <v>0</v>
      </c>
      <c r="O33" s="32">
        <v>1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56</v>
      </c>
      <c r="AC33" s="32">
        <v>0</v>
      </c>
      <c r="AD33" s="32">
        <v>49</v>
      </c>
      <c r="AE33" s="32">
        <v>7</v>
      </c>
      <c r="AF33" s="32">
        <v>0</v>
      </c>
    </row>
    <row r="34" spans="2:32" ht="20.100000000000001" customHeight="1" thickBot="1" x14ac:dyDescent="0.25">
      <c r="B34" s="4" t="s">
        <v>217</v>
      </c>
      <c r="C34" s="20">
        <v>22</v>
      </c>
      <c r="D34" s="20">
        <v>0</v>
      </c>
      <c r="E34" s="20">
        <v>17</v>
      </c>
      <c r="F34" s="20">
        <v>5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22</v>
      </c>
      <c r="AC34" s="20">
        <v>0</v>
      </c>
      <c r="AD34" s="20">
        <v>17</v>
      </c>
      <c r="AE34" s="20">
        <v>5</v>
      </c>
      <c r="AF34" s="20">
        <v>0</v>
      </c>
    </row>
    <row r="35" spans="2:32" ht="20.100000000000001" customHeight="1" thickBot="1" x14ac:dyDescent="0.25">
      <c r="B35" s="4" t="s">
        <v>218</v>
      </c>
      <c r="C35" s="20">
        <v>29</v>
      </c>
      <c r="D35" s="20">
        <v>0</v>
      </c>
      <c r="E35" s="20">
        <v>28</v>
      </c>
      <c r="F35" s="20">
        <v>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29</v>
      </c>
      <c r="AC35" s="20">
        <v>0</v>
      </c>
      <c r="AD35" s="20">
        <v>28</v>
      </c>
      <c r="AE35" s="20">
        <v>1</v>
      </c>
      <c r="AF35" s="20">
        <v>0</v>
      </c>
    </row>
    <row r="36" spans="2:32" ht="20.100000000000001" customHeight="1" thickBot="1" x14ac:dyDescent="0.25">
      <c r="B36" s="4" t="s">
        <v>219</v>
      </c>
      <c r="C36" s="20">
        <v>14</v>
      </c>
      <c r="D36" s="20">
        <v>0</v>
      </c>
      <c r="E36" s="20">
        <v>8</v>
      </c>
      <c r="F36" s="20">
        <v>6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1</v>
      </c>
      <c r="N36" s="20">
        <v>0</v>
      </c>
      <c r="O36" s="20">
        <v>1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15</v>
      </c>
      <c r="AC36" s="20">
        <v>0</v>
      </c>
      <c r="AD36" s="20">
        <v>9</v>
      </c>
      <c r="AE36" s="20">
        <v>6</v>
      </c>
      <c r="AF36" s="20">
        <v>0</v>
      </c>
    </row>
    <row r="37" spans="2:32" ht="20.100000000000001" customHeight="1" thickBot="1" x14ac:dyDescent="0.25">
      <c r="B37" s="4" t="s">
        <v>220</v>
      </c>
      <c r="C37" s="20">
        <v>14</v>
      </c>
      <c r="D37" s="20">
        <v>0</v>
      </c>
      <c r="E37" s="20">
        <v>12</v>
      </c>
      <c r="F37" s="20">
        <v>2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1</v>
      </c>
      <c r="N37" s="20">
        <v>0</v>
      </c>
      <c r="O37" s="20">
        <v>1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15</v>
      </c>
      <c r="AC37" s="20">
        <v>0</v>
      </c>
      <c r="AD37" s="20">
        <v>13</v>
      </c>
      <c r="AE37" s="20">
        <v>2</v>
      </c>
      <c r="AF37" s="20">
        <v>0</v>
      </c>
    </row>
    <row r="38" spans="2:32" ht="20.100000000000001" customHeight="1" thickBot="1" x14ac:dyDescent="0.25">
      <c r="B38" s="4" t="s">
        <v>221</v>
      </c>
      <c r="C38" s="20">
        <v>99</v>
      </c>
      <c r="D38" s="20">
        <v>0</v>
      </c>
      <c r="E38" s="20">
        <v>50</v>
      </c>
      <c r="F38" s="20">
        <v>49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99</v>
      </c>
      <c r="AC38" s="20">
        <v>0</v>
      </c>
      <c r="AD38" s="20">
        <v>50</v>
      </c>
      <c r="AE38" s="20">
        <v>49</v>
      </c>
      <c r="AF38" s="20">
        <v>0</v>
      </c>
    </row>
    <row r="39" spans="2:32" ht="20.100000000000001" customHeight="1" thickBot="1" x14ac:dyDescent="0.25">
      <c r="B39" s="4" t="s">
        <v>222</v>
      </c>
      <c r="C39" s="20">
        <v>22</v>
      </c>
      <c r="D39" s="20">
        <v>0</v>
      </c>
      <c r="E39" s="20">
        <v>20</v>
      </c>
      <c r="F39" s="20">
        <v>2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2</v>
      </c>
      <c r="N39" s="20">
        <v>0</v>
      </c>
      <c r="O39" s="20">
        <v>2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24</v>
      </c>
      <c r="AC39" s="20">
        <v>0</v>
      </c>
      <c r="AD39" s="20">
        <v>22</v>
      </c>
      <c r="AE39" s="20">
        <v>2</v>
      </c>
      <c r="AF39" s="20">
        <v>0</v>
      </c>
    </row>
    <row r="40" spans="2:32" ht="20.100000000000001" customHeight="1" thickBot="1" x14ac:dyDescent="0.25">
      <c r="B40" s="4" t="s">
        <v>223</v>
      </c>
      <c r="C40" s="20">
        <v>94</v>
      </c>
      <c r="D40" s="20">
        <v>2</v>
      </c>
      <c r="E40" s="20">
        <v>85</v>
      </c>
      <c r="F40" s="20">
        <v>7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2</v>
      </c>
      <c r="N40" s="20">
        <v>0</v>
      </c>
      <c r="O40" s="20">
        <v>2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96</v>
      </c>
      <c r="AC40" s="20">
        <v>2</v>
      </c>
      <c r="AD40" s="20">
        <v>87</v>
      </c>
      <c r="AE40" s="20">
        <v>7</v>
      </c>
      <c r="AF40" s="20">
        <v>0</v>
      </c>
    </row>
    <row r="41" spans="2:32" ht="20.100000000000001" customHeight="1" thickBot="1" x14ac:dyDescent="0.25">
      <c r="B41" s="4" t="s">
        <v>224</v>
      </c>
      <c r="C41" s="20">
        <v>80</v>
      </c>
      <c r="D41" s="20">
        <v>0</v>
      </c>
      <c r="E41" s="20">
        <v>58</v>
      </c>
      <c r="F41" s="20">
        <v>22</v>
      </c>
      <c r="G41" s="20">
        <v>0</v>
      </c>
      <c r="H41" s="20">
        <v>2</v>
      </c>
      <c r="I41" s="20">
        <v>0</v>
      </c>
      <c r="J41" s="20">
        <v>2</v>
      </c>
      <c r="K41" s="20">
        <v>0</v>
      </c>
      <c r="L41" s="20">
        <v>0</v>
      </c>
      <c r="M41" s="20">
        <v>17</v>
      </c>
      <c r="N41" s="20">
        <v>0</v>
      </c>
      <c r="O41" s="20">
        <v>17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99</v>
      </c>
      <c r="AC41" s="20">
        <v>0</v>
      </c>
      <c r="AD41" s="20">
        <v>77</v>
      </c>
      <c r="AE41" s="20">
        <v>22</v>
      </c>
      <c r="AF41" s="20">
        <v>0</v>
      </c>
    </row>
    <row r="42" spans="2:32" ht="20.100000000000001" customHeight="1" thickBot="1" x14ac:dyDescent="0.25">
      <c r="B42" s="4" t="s">
        <v>225</v>
      </c>
      <c r="C42" s="20">
        <v>20</v>
      </c>
      <c r="D42" s="20">
        <v>0</v>
      </c>
      <c r="E42" s="20">
        <v>18</v>
      </c>
      <c r="F42" s="20">
        <v>2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4</v>
      </c>
      <c r="N42" s="20">
        <v>0</v>
      </c>
      <c r="O42" s="20">
        <v>4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24</v>
      </c>
      <c r="AC42" s="20">
        <v>0</v>
      </c>
      <c r="AD42" s="20">
        <v>22</v>
      </c>
      <c r="AE42" s="20">
        <v>2</v>
      </c>
      <c r="AF42" s="20">
        <v>0</v>
      </c>
    </row>
    <row r="43" spans="2:32" ht="20.100000000000001" customHeight="1" thickBot="1" x14ac:dyDescent="0.25">
      <c r="B43" s="4" t="s">
        <v>226</v>
      </c>
      <c r="C43" s="20">
        <v>40</v>
      </c>
      <c r="D43" s="20">
        <v>0</v>
      </c>
      <c r="E43" s="20">
        <v>24</v>
      </c>
      <c r="F43" s="20">
        <v>16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40</v>
      </c>
      <c r="AC43" s="20">
        <v>0</v>
      </c>
      <c r="AD43" s="20">
        <v>24</v>
      </c>
      <c r="AE43" s="20">
        <v>16</v>
      </c>
      <c r="AF43" s="20">
        <v>0</v>
      </c>
    </row>
    <row r="44" spans="2:32" ht="20.100000000000001" customHeight="1" thickBot="1" x14ac:dyDescent="0.25">
      <c r="B44" s="4" t="s">
        <v>227</v>
      </c>
      <c r="C44" s="20">
        <v>139</v>
      </c>
      <c r="D44" s="20">
        <v>0</v>
      </c>
      <c r="E44" s="20">
        <v>92</v>
      </c>
      <c r="F44" s="20">
        <v>47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139</v>
      </c>
      <c r="AC44" s="20">
        <v>0</v>
      </c>
      <c r="AD44" s="20">
        <v>92</v>
      </c>
      <c r="AE44" s="20">
        <v>47</v>
      </c>
      <c r="AF44" s="20">
        <v>0</v>
      </c>
    </row>
    <row r="45" spans="2:32" ht="20.100000000000001" customHeight="1" thickBot="1" x14ac:dyDescent="0.25">
      <c r="B45" s="4" t="s">
        <v>228</v>
      </c>
      <c r="C45" s="20">
        <v>796</v>
      </c>
      <c r="D45" s="20">
        <v>18</v>
      </c>
      <c r="E45" s="20">
        <v>352</v>
      </c>
      <c r="F45" s="20">
        <v>426</v>
      </c>
      <c r="G45" s="20">
        <v>0</v>
      </c>
      <c r="H45" s="20">
        <v>7</v>
      </c>
      <c r="I45" s="20">
        <v>0</v>
      </c>
      <c r="J45" s="20">
        <v>4</v>
      </c>
      <c r="K45" s="20">
        <v>3</v>
      </c>
      <c r="L45" s="20">
        <v>0</v>
      </c>
      <c r="M45" s="20">
        <v>2</v>
      </c>
      <c r="N45" s="20">
        <v>0</v>
      </c>
      <c r="O45" s="20">
        <v>2</v>
      </c>
      <c r="P45" s="20">
        <v>0</v>
      </c>
      <c r="Q45" s="20">
        <v>0</v>
      </c>
      <c r="R45" s="20">
        <v>1</v>
      </c>
      <c r="S45" s="20">
        <v>0</v>
      </c>
      <c r="T45" s="20">
        <v>1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806</v>
      </c>
      <c r="AC45" s="20">
        <v>18</v>
      </c>
      <c r="AD45" s="20">
        <v>359</v>
      </c>
      <c r="AE45" s="20">
        <v>429</v>
      </c>
      <c r="AF45" s="20">
        <v>0</v>
      </c>
    </row>
    <row r="46" spans="2:32" ht="20.100000000000001" customHeight="1" thickBot="1" x14ac:dyDescent="0.25">
      <c r="B46" s="4" t="s">
        <v>229</v>
      </c>
      <c r="C46" s="20">
        <v>126</v>
      </c>
      <c r="D46" s="20">
        <v>0</v>
      </c>
      <c r="E46" s="20">
        <v>67</v>
      </c>
      <c r="F46" s="20">
        <v>59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1</v>
      </c>
      <c r="N46" s="20">
        <v>0</v>
      </c>
      <c r="O46" s="20">
        <v>1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127</v>
      </c>
      <c r="AC46" s="20">
        <v>0</v>
      </c>
      <c r="AD46" s="20">
        <v>68</v>
      </c>
      <c r="AE46" s="20">
        <v>59</v>
      </c>
      <c r="AF46" s="20">
        <v>0</v>
      </c>
    </row>
    <row r="47" spans="2:32" ht="20.100000000000001" customHeight="1" thickBot="1" x14ac:dyDescent="0.25">
      <c r="B47" s="4" t="s">
        <v>230</v>
      </c>
      <c r="C47" s="20">
        <v>48</v>
      </c>
      <c r="D47" s="20">
        <v>0</v>
      </c>
      <c r="E47" s="20">
        <v>36</v>
      </c>
      <c r="F47" s="20">
        <v>12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15</v>
      </c>
      <c r="N47" s="20">
        <v>0</v>
      </c>
      <c r="O47" s="20">
        <v>15</v>
      </c>
      <c r="P47" s="20">
        <v>0</v>
      </c>
      <c r="Q47" s="20">
        <v>0</v>
      </c>
      <c r="R47" s="20">
        <v>1</v>
      </c>
      <c r="S47" s="20">
        <v>0</v>
      </c>
      <c r="T47" s="20">
        <v>1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64</v>
      </c>
      <c r="AC47" s="20">
        <v>0</v>
      </c>
      <c r="AD47" s="20">
        <v>52</v>
      </c>
      <c r="AE47" s="20">
        <v>12</v>
      </c>
      <c r="AF47" s="20">
        <v>0</v>
      </c>
    </row>
    <row r="48" spans="2:32" ht="20.100000000000001" customHeight="1" thickBot="1" x14ac:dyDescent="0.25">
      <c r="B48" s="4" t="s">
        <v>231</v>
      </c>
      <c r="C48" s="20">
        <v>177</v>
      </c>
      <c r="D48" s="20">
        <v>0</v>
      </c>
      <c r="E48" s="20">
        <v>105</v>
      </c>
      <c r="F48" s="20">
        <v>72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</v>
      </c>
      <c r="N48" s="20">
        <v>0</v>
      </c>
      <c r="O48" s="20">
        <v>1</v>
      </c>
      <c r="P48" s="20">
        <v>0</v>
      </c>
      <c r="Q48" s="20">
        <v>0</v>
      </c>
      <c r="R48" s="20">
        <v>3</v>
      </c>
      <c r="S48" s="20">
        <v>0</v>
      </c>
      <c r="T48" s="20">
        <v>3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181</v>
      </c>
      <c r="AC48" s="20">
        <v>0</v>
      </c>
      <c r="AD48" s="20">
        <v>109</v>
      </c>
      <c r="AE48" s="20">
        <v>72</v>
      </c>
      <c r="AF48" s="20">
        <v>0</v>
      </c>
    </row>
    <row r="49" spans="2:32" ht="20.100000000000001" customHeight="1" thickBot="1" x14ac:dyDescent="0.25">
      <c r="B49" s="4" t="s">
        <v>232</v>
      </c>
      <c r="C49" s="20">
        <v>538</v>
      </c>
      <c r="D49" s="20">
        <v>0</v>
      </c>
      <c r="E49" s="20">
        <v>484</v>
      </c>
      <c r="F49" s="20">
        <v>54</v>
      </c>
      <c r="G49" s="20">
        <v>0</v>
      </c>
      <c r="H49" s="20">
        <v>3</v>
      </c>
      <c r="I49" s="20">
        <v>0</v>
      </c>
      <c r="J49" s="20">
        <v>1</v>
      </c>
      <c r="K49" s="20">
        <v>2</v>
      </c>
      <c r="L49" s="20">
        <v>0</v>
      </c>
      <c r="M49" s="20">
        <v>17</v>
      </c>
      <c r="N49" s="20">
        <v>0</v>
      </c>
      <c r="O49" s="20">
        <v>16</v>
      </c>
      <c r="P49" s="20">
        <v>1</v>
      </c>
      <c r="Q49" s="20">
        <v>0</v>
      </c>
      <c r="R49" s="20">
        <v>37</v>
      </c>
      <c r="S49" s="20">
        <v>2</v>
      </c>
      <c r="T49" s="20">
        <v>24</v>
      </c>
      <c r="U49" s="20">
        <v>11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595</v>
      </c>
      <c r="AC49" s="20">
        <v>2</v>
      </c>
      <c r="AD49" s="20">
        <v>525</v>
      </c>
      <c r="AE49" s="20">
        <v>68</v>
      </c>
      <c r="AF49" s="20">
        <v>0</v>
      </c>
    </row>
    <row r="50" spans="2:32" ht="20.100000000000001" customHeight="1" thickBot="1" x14ac:dyDescent="0.25">
      <c r="B50" s="4" t="s">
        <v>233</v>
      </c>
      <c r="C50" s="20">
        <v>81</v>
      </c>
      <c r="D50" s="20">
        <v>1</v>
      </c>
      <c r="E50" s="20">
        <v>67</v>
      </c>
      <c r="F50" s="20">
        <v>13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6</v>
      </c>
      <c r="N50" s="20">
        <v>0</v>
      </c>
      <c r="O50" s="20">
        <v>6</v>
      </c>
      <c r="P50" s="20">
        <v>0</v>
      </c>
      <c r="Q50" s="20">
        <v>0</v>
      </c>
      <c r="R50" s="20">
        <v>1</v>
      </c>
      <c r="S50" s="20">
        <v>0</v>
      </c>
      <c r="T50" s="20">
        <v>1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88</v>
      </c>
      <c r="AC50" s="20">
        <v>1</v>
      </c>
      <c r="AD50" s="20">
        <v>74</v>
      </c>
      <c r="AE50" s="20">
        <v>13</v>
      </c>
      <c r="AF50" s="20">
        <v>0</v>
      </c>
    </row>
    <row r="51" spans="2:32" ht="20.100000000000001" customHeight="1" thickBot="1" x14ac:dyDescent="0.25">
      <c r="B51" s="4" t="s">
        <v>234</v>
      </c>
      <c r="C51" s="20">
        <v>506</v>
      </c>
      <c r="D51" s="20">
        <v>15</v>
      </c>
      <c r="E51" s="20">
        <v>413</v>
      </c>
      <c r="F51" s="20">
        <v>78</v>
      </c>
      <c r="G51" s="20">
        <v>0</v>
      </c>
      <c r="H51" s="20">
        <v>1</v>
      </c>
      <c r="I51" s="20">
        <v>0</v>
      </c>
      <c r="J51" s="20">
        <v>0</v>
      </c>
      <c r="K51" s="20">
        <v>1</v>
      </c>
      <c r="L51" s="20">
        <v>0</v>
      </c>
      <c r="M51" s="20">
        <v>23</v>
      </c>
      <c r="N51" s="20">
        <v>0</v>
      </c>
      <c r="O51" s="20">
        <v>23</v>
      </c>
      <c r="P51" s="20">
        <v>0</v>
      </c>
      <c r="Q51" s="20">
        <v>0</v>
      </c>
      <c r="R51" s="20">
        <v>19</v>
      </c>
      <c r="S51" s="20">
        <v>0</v>
      </c>
      <c r="T51" s="20">
        <v>19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549</v>
      </c>
      <c r="AC51" s="20">
        <v>15</v>
      </c>
      <c r="AD51" s="20">
        <v>455</v>
      </c>
      <c r="AE51" s="20">
        <v>79</v>
      </c>
      <c r="AF51" s="20">
        <v>0</v>
      </c>
    </row>
    <row r="52" spans="2:32" ht="20.100000000000001" customHeight="1" thickBot="1" x14ac:dyDescent="0.25">
      <c r="B52" s="4" t="s">
        <v>235</v>
      </c>
      <c r="C52" s="20">
        <v>124</v>
      </c>
      <c r="D52" s="20">
        <v>10</v>
      </c>
      <c r="E52" s="20">
        <v>82</v>
      </c>
      <c r="F52" s="20">
        <v>32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3</v>
      </c>
      <c r="N52" s="20">
        <v>0</v>
      </c>
      <c r="O52" s="20">
        <v>3</v>
      </c>
      <c r="P52" s="20">
        <v>0</v>
      </c>
      <c r="Q52" s="20">
        <v>0</v>
      </c>
      <c r="R52" s="20">
        <v>3</v>
      </c>
      <c r="S52" s="20">
        <v>0</v>
      </c>
      <c r="T52" s="20">
        <v>3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130</v>
      </c>
      <c r="AC52" s="20">
        <v>10</v>
      </c>
      <c r="AD52" s="20">
        <v>88</v>
      </c>
      <c r="AE52" s="20">
        <v>32</v>
      </c>
      <c r="AF52" s="20">
        <v>0</v>
      </c>
    </row>
    <row r="53" spans="2:32" ht="20.100000000000001" customHeight="1" thickBot="1" x14ac:dyDescent="0.25">
      <c r="B53" s="4" t="s">
        <v>236</v>
      </c>
      <c r="C53" s="20">
        <v>47</v>
      </c>
      <c r="D53" s="20">
        <v>0</v>
      </c>
      <c r="E53" s="20">
        <v>33</v>
      </c>
      <c r="F53" s="20">
        <v>14</v>
      </c>
      <c r="G53" s="20">
        <v>0</v>
      </c>
      <c r="H53" s="20">
        <v>4</v>
      </c>
      <c r="I53" s="20">
        <v>0</v>
      </c>
      <c r="J53" s="20">
        <v>4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51</v>
      </c>
      <c r="AC53" s="20">
        <v>0</v>
      </c>
      <c r="AD53" s="20">
        <v>37</v>
      </c>
      <c r="AE53" s="20">
        <v>14</v>
      </c>
      <c r="AF53" s="20">
        <v>0</v>
      </c>
    </row>
    <row r="54" spans="2:32" ht="20.100000000000001" customHeight="1" thickBot="1" x14ac:dyDescent="0.25">
      <c r="B54" s="4" t="s">
        <v>237</v>
      </c>
      <c r="C54" s="20">
        <v>254</v>
      </c>
      <c r="D54" s="20">
        <v>4</v>
      </c>
      <c r="E54" s="20">
        <v>178</v>
      </c>
      <c r="F54" s="20">
        <v>71</v>
      </c>
      <c r="G54" s="20">
        <v>1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4</v>
      </c>
      <c r="N54" s="20">
        <v>0</v>
      </c>
      <c r="O54" s="20">
        <v>3</v>
      </c>
      <c r="P54" s="20">
        <v>1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258</v>
      </c>
      <c r="AC54" s="20">
        <v>4</v>
      </c>
      <c r="AD54" s="20">
        <v>181</v>
      </c>
      <c r="AE54" s="20">
        <v>72</v>
      </c>
      <c r="AF54" s="20">
        <v>1</v>
      </c>
    </row>
    <row r="55" spans="2:32" ht="20.100000000000001" customHeight="1" thickBot="1" x14ac:dyDescent="0.25">
      <c r="B55" s="4" t="s">
        <v>238</v>
      </c>
      <c r="C55" s="20">
        <v>50</v>
      </c>
      <c r="D55" s="20">
        <v>1</v>
      </c>
      <c r="E55" s="20">
        <v>38</v>
      </c>
      <c r="F55" s="20">
        <v>11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8</v>
      </c>
      <c r="N55" s="20">
        <v>0</v>
      </c>
      <c r="O55" s="20">
        <v>7</v>
      </c>
      <c r="P55" s="20">
        <v>1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58</v>
      </c>
      <c r="AC55" s="20">
        <v>1</v>
      </c>
      <c r="AD55" s="20">
        <v>45</v>
      </c>
      <c r="AE55" s="20">
        <v>12</v>
      </c>
      <c r="AF55" s="20">
        <v>0</v>
      </c>
    </row>
    <row r="56" spans="2:32" ht="20.100000000000001" customHeight="1" thickBot="1" x14ac:dyDescent="0.25">
      <c r="B56" s="4" t="s">
        <v>239</v>
      </c>
      <c r="C56" s="20">
        <v>48</v>
      </c>
      <c r="D56" s="20">
        <v>0</v>
      </c>
      <c r="E56" s="20">
        <v>43</v>
      </c>
      <c r="F56" s="20">
        <v>5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21</v>
      </c>
      <c r="N56" s="20">
        <v>0</v>
      </c>
      <c r="O56" s="20">
        <v>21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69</v>
      </c>
      <c r="AC56" s="20">
        <v>0</v>
      </c>
      <c r="AD56" s="20">
        <v>64</v>
      </c>
      <c r="AE56" s="20">
        <v>5</v>
      </c>
      <c r="AF56" s="20">
        <v>0</v>
      </c>
    </row>
    <row r="57" spans="2:32" ht="20.100000000000001" customHeight="1" thickBot="1" x14ac:dyDescent="0.25">
      <c r="B57" s="4" t="s">
        <v>240</v>
      </c>
      <c r="C57" s="20">
        <v>140</v>
      </c>
      <c r="D57" s="20">
        <v>0</v>
      </c>
      <c r="E57" s="20">
        <v>66</v>
      </c>
      <c r="F57" s="20">
        <v>74</v>
      </c>
      <c r="G57" s="20">
        <v>0</v>
      </c>
      <c r="H57" s="20">
        <v>1</v>
      </c>
      <c r="I57" s="20">
        <v>0</v>
      </c>
      <c r="J57" s="20">
        <v>1</v>
      </c>
      <c r="K57" s="20">
        <v>0</v>
      </c>
      <c r="L57" s="20">
        <v>0</v>
      </c>
      <c r="M57" s="20">
        <v>3</v>
      </c>
      <c r="N57" s="20">
        <v>0</v>
      </c>
      <c r="O57" s="20">
        <v>3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144</v>
      </c>
      <c r="AC57" s="20">
        <v>0</v>
      </c>
      <c r="AD57" s="20">
        <v>70</v>
      </c>
      <c r="AE57" s="20">
        <v>74</v>
      </c>
      <c r="AF57" s="20">
        <v>0</v>
      </c>
    </row>
    <row r="58" spans="2:32" ht="20.100000000000001" customHeight="1" thickBot="1" x14ac:dyDescent="0.25">
      <c r="B58" s="4" t="s">
        <v>241</v>
      </c>
      <c r="C58" s="20">
        <v>1199</v>
      </c>
      <c r="D58" s="20">
        <v>1</v>
      </c>
      <c r="E58" s="20">
        <v>579</v>
      </c>
      <c r="F58" s="20">
        <v>619</v>
      </c>
      <c r="G58" s="20">
        <v>0</v>
      </c>
      <c r="H58" s="20">
        <v>6</v>
      </c>
      <c r="I58" s="20">
        <v>0</v>
      </c>
      <c r="J58" s="20">
        <v>3</v>
      </c>
      <c r="K58" s="20">
        <v>3</v>
      </c>
      <c r="L58" s="20">
        <v>0</v>
      </c>
      <c r="M58" s="20">
        <v>55</v>
      </c>
      <c r="N58" s="20">
        <v>0</v>
      </c>
      <c r="O58" s="20">
        <v>52</v>
      </c>
      <c r="P58" s="20">
        <v>3</v>
      </c>
      <c r="Q58" s="20">
        <v>0</v>
      </c>
      <c r="R58" s="20">
        <v>7</v>
      </c>
      <c r="S58" s="20">
        <v>0</v>
      </c>
      <c r="T58" s="20">
        <v>7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1267</v>
      </c>
      <c r="AC58" s="20">
        <v>1</v>
      </c>
      <c r="AD58" s="20">
        <v>641</v>
      </c>
      <c r="AE58" s="20">
        <v>625</v>
      </c>
      <c r="AF58" s="20">
        <v>0</v>
      </c>
    </row>
    <row r="59" spans="2:32" ht="20.100000000000001" customHeight="1" thickBot="1" x14ac:dyDescent="0.25">
      <c r="B59" s="4" t="s">
        <v>242</v>
      </c>
      <c r="C59" s="20">
        <v>266</v>
      </c>
      <c r="D59" s="20">
        <v>0</v>
      </c>
      <c r="E59" s="20">
        <v>226</v>
      </c>
      <c r="F59" s="20">
        <v>40</v>
      </c>
      <c r="G59" s="20">
        <v>0</v>
      </c>
      <c r="H59" s="20">
        <v>10</v>
      </c>
      <c r="I59" s="20">
        <v>0</v>
      </c>
      <c r="J59" s="20">
        <v>10</v>
      </c>
      <c r="K59" s="20">
        <v>0</v>
      </c>
      <c r="L59" s="20">
        <v>0</v>
      </c>
      <c r="M59" s="20">
        <v>24</v>
      </c>
      <c r="N59" s="20">
        <v>0</v>
      </c>
      <c r="O59" s="20">
        <v>24</v>
      </c>
      <c r="P59" s="20">
        <v>0</v>
      </c>
      <c r="Q59" s="20">
        <v>0</v>
      </c>
      <c r="R59" s="20">
        <v>1</v>
      </c>
      <c r="S59" s="20">
        <v>0</v>
      </c>
      <c r="T59" s="20">
        <v>1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301</v>
      </c>
      <c r="AC59" s="20">
        <v>0</v>
      </c>
      <c r="AD59" s="20">
        <v>261</v>
      </c>
      <c r="AE59" s="20">
        <v>40</v>
      </c>
      <c r="AF59" s="20">
        <v>0</v>
      </c>
    </row>
    <row r="60" spans="2:32" ht="20.100000000000001" customHeight="1" thickBot="1" x14ac:dyDescent="0.25">
      <c r="B60" s="4" t="s">
        <v>243</v>
      </c>
      <c r="C60" s="20">
        <v>83</v>
      </c>
      <c r="D60" s="20">
        <v>0</v>
      </c>
      <c r="E60" s="20">
        <v>58</v>
      </c>
      <c r="F60" s="20">
        <v>25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</v>
      </c>
      <c r="N60" s="20">
        <v>0</v>
      </c>
      <c r="O60" s="20">
        <v>1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84</v>
      </c>
      <c r="AC60" s="20">
        <v>0</v>
      </c>
      <c r="AD60" s="20">
        <v>59</v>
      </c>
      <c r="AE60" s="20">
        <v>25</v>
      </c>
      <c r="AF60" s="20">
        <v>0</v>
      </c>
    </row>
    <row r="61" spans="2:32" ht="20.100000000000001" customHeight="1" thickBot="1" x14ac:dyDescent="0.25">
      <c r="B61" s="4" t="s">
        <v>244</v>
      </c>
      <c r="C61" s="20">
        <v>24</v>
      </c>
      <c r="D61" s="20">
        <v>0</v>
      </c>
      <c r="E61" s="20">
        <v>10</v>
      </c>
      <c r="F61" s="20">
        <v>14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24</v>
      </c>
      <c r="AC61" s="20">
        <v>0</v>
      </c>
      <c r="AD61" s="20">
        <v>10</v>
      </c>
      <c r="AE61" s="20">
        <v>14</v>
      </c>
      <c r="AF61" s="20">
        <v>0</v>
      </c>
    </row>
    <row r="62" spans="2:32" ht="20.100000000000001" customHeight="1" thickBot="1" x14ac:dyDescent="0.25">
      <c r="B62" s="4" t="s">
        <v>270</v>
      </c>
      <c r="C62" s="20">
        <v>40</v>
      </c>
      <c r="D62" s="20">
        <v>0</v>
      </c>
      <c r="E62" s="20">
        <v>18</v>
      </c>
      <c r="F62" s="20">
        <v>22</v>
      </c>
      <c r="G62" s="20">
        <v>0</v>
      </c>
      <c r="H62" s="20">
        <v>1</v>
      </c>
      <c r="I62" s="20">
        <v>0</v>
      </c>
      <c r="J62" s="20">
        <v>0</v>
      </c>
      <c r="K62" s="20">
        <v>1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41</v>
      </c>
      <c r="AC62" s="20">
        <v>0</v>
      </c>
      <c r="AD62" s="20">
        <v>18</v>
      </c>
      <c r="AE62" s="20">
        <v>23</v>
      </c>
      <c r="AF62" s="20">
        <v>0</v>
      </c>
    </row>
    <row r="63" spans="2:32" ht="20.100000000000001" customHeight="1" thickBot="1" x14ac:dyDescent="0.25">
      <c r="B63" s="4" t="s">
        <v>246</v>
      </c>
      <c r="C63" s="20">
        <v>96</v>
      </c>
      <c r="D63" s="20">
        <v>5</v>
      </c>
      <c r="E63" s="20">
        <v>53</v>
      </c>
      <c r="F63" s="20">
        <v>38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96</v>
      </c>
      <c r="AC63" s="20">
        <v>5</v>
      </c>
      <c r="AD63" s="20">
        <v>53</v>
      </c>
      <c r="AE63" s="20">
        <v>38</v>
      </c>
      <c r="AF63" s="20">
        <v>0</v>
      </c>
    </row>
    <row r="64" spans="2:32" ht="20.100000000000001" customHeight="1" thickBot="1" x14ac:dyDescent="0.25">
      <c r="B64" s="4" t="s">
        <v>247</v>
      </c>
      <c r="C64" s="20">
        <v>72</v>
      </c>
      <c r="D64" s="20">
        <v>0</v>
      </c>
      <c r="E64" s="20">
        <v>67</v>
      </c>
      <c r="F64" s="20">
        <v>5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1</v>
      </c>
      <c r="N64" s="20">
        <v>0</v>
      </c>
      <c r="O64" s="20">
        <v>1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73</v>
      </c>
      <c r="AC64" s="20">
        <v>0</v>
      </c>
      <c r="AD64" s="20">
        <v>68</v>
      </c>
      <c r="AE64" s="20">
        <v>5</v>
      </c>
      <c r="AF64" s="20">
        <v>0</v>
      </c>
    </row>
    <row r="65" spans="2:32" ht="20.100000000000001" customHeight="1" thickBot="1" x14ac:dyDescent="0.25">
      <c r="B65" s="7" t="s">
        <v>22</v>
      </c>
      <c r="C65" s="9">
        <f>SUM(C15:C64)</f>
        <v>8430</v>
      </c>
      <c r="D65" s="9">
        <f t="shared" ref="D65:AF65" si="0">SUM(D15:D64)</f>
        <v>69</v>
      </c>
      <c r="E65" s="9">
        <f t="shared" si="0"/>
        <v>5797</v>
      </c>
      <c r="F65" s="9">
        <f t="shared" si="0"/>
        <v>2563</v>
      </c>
      <c r="G65" s="9">
        <f t="shared" si="0"/>
        <v>1</v>
      </c>
      <c r="H65" s="9">
        <f t="shared" si="0"/>
        <v>54</v>
      </c>
      <c r="I65" s="9">
        <f t="shared" si="0"/>
        <v>0</v>
      </c>
      <c r="J65" s="9">
        <f t="shared" si="0"/>
        <v>40</v>
      </c>
      <c r="K65" s="9">
        <f t="shared" si="0"/>
        <v>14</v>
      </c>
      <c r="L65" s="9">
        <f t="shared" si="0"/>
        <v>0</v>
      </c>
      <c r="M65" s="9">
        <f t="shared" si="0"/>
        <v>507</v>
      </c>
      <c r="N65" s="9">
        <f t="shared" si="0"/>
        <v>0</v>
      </c>
      <c r="O65" s="9">
        <f t="shared" si="0"/>
        <v>499</v>
      </c>
      <c r="P65" s="9">
        <f t="shared" si="0"/>
        <v>8</v>
      </c>
      <c r="Q65" s="9">
        <f t="shared" si="0"/>
        <v>0</v>
      </c>
      <c r="R65" s="9">
        <f t="shared" si="0"/>
        <v>130</v>
      </c>
      <c r="S65" s="9">
        <f t="shared" si="0"/>
        <v>2</v>
      </c>
      <c r="T65" s="9">
        <f t="shared" si="0"/>
        <v>117</v>
      </c>
      <c r="U65" s="9">
        <f t="shared" si="0"/>
        <v>11</v>
      </c>
      <c r="V65" s="9">
        <f t="shared" si="0"/>
        <v>0</v>
      </c>
      <c r="W65" s="9">
        <f t="shared" si="0"/>
        <v>0</v>
      </c>
      <c r="X65" s="9">
        <f t="shared" si="0"/>
        <v>0</v>
      </c>
      <c r="Y65" s="9">
        <f t="shared" si="0"/>
        <v>0</v>
      </c>
      <c r="Z65" s="9">
        <f t="shared" si="0"/>
        <v>0</v>
      </c>
      <c r="AA65" s="9">
        <f t="shared" si="0"/>
        <v>0</v>
      </c>
      <c r="AB65" s="9">
        <f t="shared" si="0"/>
        <v>9121</v>
      </c>
      <c r="AC65" s="9">
        <f t="shared" si="0"/>
        <v>71</v>
      </c>
      <c r="AD65" s="9">
        <f t="shared" si="0"/>
        <v>6453</v>
      </c>
      <c r="AE65" s="9">
        <f t="shared" si="0"/>
        <v>2596</v>
      </c>
      <c r="AF65" s="9">
        <f t="shared" si="0"/>
        <v>1</v>
      </c>
    </row>
    <row r="66" spans="2:32" x14ac:dyDescent="0.2">
      <c r="C66" s="58"/>
    </row>
    <row r="68" spans="2:32" x14ac:dyDescent="0.2">
      <c r="B68" s="56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101" t="s">
        <v>60</v>
      </c>
      <c r="D12" s="101"/>
      <c r="E12" s="101"/>
      <c r="F12" s="101"/>
      <c r="G12" s="101"/>
      <c r="H12" s="101" t="s">
        <v>176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</row>
    <row r="13" spans="2:22" ht="39.75" customHeight="1" x14ac:dyDescent="0.2">
      <c r="C13" s="101"/>
      <c r="D13" s="101"/>
      <c r="E13" s="101"/>
      <c r="F13" s="101"/>
      <c r="G13" s="101"/>
      <c r="H13" s="101" t="s">
        <v>178</v>
      </c>
      <c r="I13" s="101"/>
      <c r="J13" s="101"/>
      <c r="K13" s="101"/>
      <c r="L13" s="103"/>
      <c r="M13" s="101" t="s">
        <v>179</v>
      </c>
      <c r="N13" s="101"/>
      <c r="O13" s="101"/>
      <c r="P13" s="101"/>
      <c r="Q13" s="103"/>
      <c r="R13" s="101" t="s">
        <v>180</v>
      </c>
      <c r="S13" s="101"/>
      <c r="T13" s="101"/>
      <c r="U13" s="101"/>
      <c r="V13" s="103"/>
    </row>
    <row r="14" spans="2:22" ht="45" customHeight="1" x14ac:dyDescent="0.2">
      <c r="C14" s="51" t="s">
        <v>171</v>
      </c>
      <c r="D14" s="51" t="s">
        <v>172</v>
      </c>
      <c r="E14" s="51" t="s">
        <v>181</v>
      </c>
      <c r="F14" s="51" t="s">
        <v>182</v>
      </c>
      <c r="G14" s="51" t="s">
        <v>175</v>
      </c>
      <c r="H14" s="51" t="s">
        <v>171</v>
      </c>
      <c r="I14" s="51" t="s">
        <v>172</v>
      </c>
      <c r="J14" s="51" t="s">
        <v>181</v>
      </c>
      <c r="K14" s="51" t="s">
        <v>182</v>
      </c>
      <c r="L14" s="51" t="s">
        <v>175</v>
      </c>
      <c r="M14" s="51" t="s">
        <v>171</v>
      </c>
      <c r="N14" s="51" t="s">
        <v>172</v>
      </c>
      <c r="O14" s="51" t="s">
        <v>181</v>
      </c>
      <c r="P14" s="51" t="s">
        <v>182</v>
      </c>
      <c r="Q14" s="51" t="s">
        <v>175</v>
      </c>
      <c r="R14" s="51" t="s">
        <v>171</v>
      </c>
      <c r="S14" s="51" t="s">
        <v>172</v>
      </c>
      <c r="T14" s="51" t="s">
        <v>181</v>
      </c>
      <c r="U14" s="51" t="s">
        <v>182</v>
      </c>
      <c r="V14" s="51" t="s">
        <v>175</v>
      </c>
    </row>
    <row r="15" spans="2:22" ht="20.100000000000001" customHeight="1" thickBot="1" x14ac:dyDescent="0.25">
      <c r="B15" s="3" t="s">
        <v>198</v>
      </c>
      <c r="C15" s="35">
        <f>IF('Órdenes según Instancia'!C15=0,"-",IF('Órdenes según Instancia'!AB15=0,"-",('Órdenes según Instancia'!C15/'Órdenes según Instancia'!AB15)))</f>
        <v>0.91812865497076024</v>
      </c>
      <c r="D15" s="35">
        <f>IF('Órdenes según Instancia'!H15=0,"-",IF('Órdenes según Instancia'!AB15=0,"-",('Órdenes según Instancia'!H15/'Órdenes según Instancia'!AB15)))</f>
        <v>2.9239766081871343E-3</v>
      </c>
      <c r="E15" s="35">
        <f>IF('Órdenes según Instancia'!M15=0,"-",IF('Órdenes según Instancia'!AB15=0,"-",('Órdenes según Instancia'!M15/'Órdenes según Instancia'!AB15)))</f>
        <v>7.8947368421052627E-2</v>
      </c>
      <c r="F15" s="35" t="str">
        <f>IF('Órdenes según Instancia'!R15=0,"-",IF('Órdenes según Instancia'!AB15=0,"-",('Órdenes según Instancia'!R15/'Órdenes según Instancia'!AB15)))</f>
        <v>-</v>
      </c>
      <c r="G15" s="35" t="str">
        <f>IF('Órdenes según Instancia'!W15=0,"-",IF('Órdenes según Instancia'!AB15=0,"-",('Órdenes según Instancia'!W15/'Órdenes según Instancia'!AB15)))</f>
        <v>-</v>
      </c>
      <c r="H15" s="35" t="str">
        <f>IF('Órdenes según Instancia'!D15=0,"-",IF('Órdenes según Instancia'!AC15=0,"-",('Órdenes según Instancia'!D15/'Órdenes según Instancia'!AC15)))</f>
        <v>-</v>
      </c>
      <c r="I15" s="35" t="str">
        <f>IF('Órdenes según Instancia'!I15=0,"-",IF('Órdenes según Instancia'!AC15=0,"-",('Órdenes según Instancia'!I15/'Órdenes según Instancia'!AC15)))</f>
        <v>-</v>
      </c>
      <c r="J15" s="35" t="str">
        <f>IF('Órdenes según Instancia'!N15=0,"-",IF('Órdenes según Instancia'!AC15=0,"-",('Órdenes según Instancia'!N15/'Órdenes según Instancia'!AC15)))</f>
        <v>-</v>
      </c>
      <c r="K15" s="35" t="str">
        <f>IF('Órdenes según Instancia'!S15=0,"-",IF('Órdenes según Instancia'!AC15=0,"-",('Órdenes según Instancia'!S15/'Órdenes según Instancia'!AC15)))</f>
        <v>-</v>
      </c>
      <c r="L15" s="35" t="str">
        <f>IF('Órdenes según Instancia'!X15=0,"-",IF('Órdenes según Instancia'!AC15=0,"-",('Órdenes según Instancia'!X15/'Órdenes según Instancia'!AC15)))</f>
        <v>-</v>
      </c>
      <c r="M15" s="35">
        <f>IF('Órdenes según Instancia'!E15=0,"-",IF('Órdenes según Instancia'!AD15=0,"-",('Órdenes según Instancia'!E15/'Órdenes según Instancia'!AD15)))</f>
        <v>0.91111111111111109</v>
      </c>
      <c r="N15" s="35">
        <f>IF('Órdenes según Instancia'!J15=0,"-",IF('Órdenes según Instancia'!AD15=0,"-",('Órdenes según Instancia'!J15/'Órdenes según Instancia'!AD15)))</f>
        <v>3.1746031746031746E-3</v>
      </c>
      <c r="O15" s="35">
        <f>IF('Órdenes según Instancia'!O15=0,"-",IF('Órdenes según Instancia'!AD15=0,"-",('Órdenes según Instancia'!O15/'Órdenes según Instancia'!AD15)))</f>
        <v>8.5714285714285715E-2</v>
      </c>
      <c r="P15" s="35" t="str">
        <f>IF('Órdenes según Instancia'!T15=0,"-",IF('Órdenes según Instancia'!AD15=0,"-",('Órdenes según Instancia'!T15/'Órdenes según Instancia'!AD15)))</f>
        <v>-</v>
      </c>
      <c r="Q15" s="35" t="str">
        <f>IF('Órdenes según Instancia'!Y15=0,"-",IF('Órdenes según Instancia'!AD15=0,"-",('Órdenes según Instancia'!Y15/'Órdenes según Instancia'!AD15)))</f>
        <v>-</v>
      </c>
      <c r="R15" s="35">
        <f>IF('Órdenes según Instancia'!F15=0,"-",IF('Órdenes según Instancia'!AE15=0,"-",('Órdenes según Instancia'!F15/'Órdenes según Instancia'!AE15)))</f>
        <v>1</v>
      </c>
      <c r="S15" s="35" t="str">
        <f>IF('Órdenes según Instancia'!K15=0,"-",IF('Órdenes según Instancia'!AE15=0,"-",('Órdenes según Instancia'!K15/'Órdenes según Instancia'!AE15)))</f>
        <v>-</v>
      </c>
      <c r="T15" s="35" t="str">
        <f>IF('Órdenes según Instancia'!P15=0,"-",IF('Órdenes según Instancia'!AE15=0,"-",('Órdenes según Instancia'!P15/'Órdenes según Instancia'!AE15)))</f>
        <v>-</v>
      </c>
      <c r="U15" s="35" t="str">
        <f>IF('Órdenes según Instancia'!U15=0,"-",IF('Órdenes según Instancia'!AE15=0,"-",('Órdenes según Instancia'!U15/('Órdenes según Instancia'!AE15))))</f>
        <v>-</v>
      </c>
      <c r="V15" s="35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199</v>
      </c>
      <c r="C16" s="35">
        <f>IF('Órdenes según Instancia'!C16=0,"-",IF('Órdenes según Instancia'!AB16=0,"-",('Órdenes según Instancia'!C16/'Órdenes según Instancia'!AB16)))</f>
        <v>0.85483870967741937</v>
      </c>
      <c r="D16" s="35" t="str">
        <f>IF('Órdenes según Instancia'!H16=0,"-",IF('Órdenes según Instancia'!AB16=0,"-",('Órdenes según Instancia'!H16/'Órdenes según Instancia'!AB16)))</f>
        <v>-</v>
      </c>
      <c r="E16" s="35">
        <f>IF('Órdenes según Instancia'!M16=0,"-",IF('Órdenes según Instancia'!AB16=0,"-",('Órdenes según Instancia'!M16/'Órdenes según Instancia'!AB16)))</f>
        <v>0.14516129032258066</v>
      </c>
      <c r="F16" s="35" t="str">
        <f>IF('Órdenes según Instancia'!R16=0,"-",IF('Órdenes según Instancia'!AB16=0,"-",('Órdenes según Instancia'!R16/'Órdenes según Instancia'!AB16)))</f>
        <v>-</v>
      </c>
      <c r="G16" s="35" t="str">
        <f>IF('Órdenes según Instancia'!W16=0,"-",IF('Órdenes según Instancia'!AB16=0,"-",('Órdenes según Instancia'!W16/'Órdenes según Instancia'!AB16)))</f>
        <v>-</v>
      </c>
      <c r="H16" s="35">
        <f>IF('Órdenes según Instancia'!D16=0,"-",IF('Órdenes según Instancia'!AC16=0,"-",('Órdenes según Instancia'!D16/'Órdenes según Instancia'!AC16)))</f>
        <v>1</v>
      </c>
      <c r="I16" s="35" t="str">
        <f>IF('Órdenes según Instancia'!I16=0,"-",IF('Órdenes según Instancia'!AC16=0,"-",('Órdenes según Instancia'!I16/'Órdenes según Instancia'!AC16)))</f>
        <v>-</v>
      </c>
      <c r="J16" s="35" t="str">
        <f>IF('Órdenes según Instancia'!N16=0,"-",IF('Órdenes según Instancia'!AC16=0,"-",('Órdenes según Instancia'!N16/'Órdenes según Instancia'!AC16)))</f>
        <v>-</v>
      </c>
      <c r="K16" s="35" t="str">
        <f>IF('Órdenes según Instancia'!S16=0,"-",IF('Órdenes según Instancia'!AC16=0,"-",('Órdenes según Instancia'!S16/'Órdenes según Instancia'!AC16)))</f>
        <v>-</v>
      </c>
      <c r="L16" s="35" t="str">
        <f>IF('Órdenes según Instancia'!X16=0,"-",IF('Órdenes según Instancia'!AC16=0,"-",('Órdenes según Instancia'!X16/'Órdenes según Instancia'!AC16)))</f>
        <v>-</v>
      </c>
      <c r="M16" s="35">
        <f>IF('Órdenes según Instancia'!E16=0,"-",IF('Órdenes según Instancia'!AD16=0,"-",('Órdenes según Instancia'!E16/'Órdenes según Instancia'!AD16)))</f>
        <v>0.83703703703703702</v>
      </c>
      <c r="N16" s="35" t="str">
        <f>IF('Órdenes según Instancia'!J16=0,"-",IF('Órdenes según Instancia'!AD16=0,"-",('Órdenes según Instancia'!J16/'Órdenes según Instancia'!AD16)))</f>
        <v>-</v>
      </c>
      <c r="O16" s="35">
        <f>IF('Órdenes según Instancia'!O16=0,"-",IF('Órdenes según Instancia'!AD16=0,"-",('Órdenes según Instancia'!O16/'Órdenes según Instancia'!AD16)))</f>
        <v>0.16296296296296298</v>
      </c>
      <c r="P16" s="35" t="str">
        <f>IF('Órdenes según Instancia'!T16=0,"-",IF('Órdenes según Instancia'!AD16=0,"-",('Órdenes según Instancia'!T16/'Órdenes según Instancia'!AD16)))</f>
        <v>-</v>
      </c>
      <c r="Q16" s="35" t="str">
        <f>IF('Órdenes según Instancia'!Y16=0,"-",IF('Órdenes según Instancia'!AD16=0,"-",('Órdenes según Instancia'!Y16/'Órdenes según Instancia'!AD16)))</f>
        <v>-</v>
      </c>
      <c r="R16" s="35">
        <f>IF('Órdenes según Instancia'!F16=0,"-",IF('Órdenes según Instancia'!AE16=0,"-",('Órdenes según Instancia'!F16/'Órdenes según Instancia'!AE16)))</f>
        <v>0.97368421052631582</v>
      </c>
      <c r="S16" s="35" t="str">
        <f>IF('Órdenes según Instancia'!K16=0,"-",IF('Órdenes según Instancia'!AE16=0,"-",('Órdenes según Instancia'!K16/'Órdenes según Instancia'!AE16)))</f>
        <v>-</v>
      </c>
      <c r="T16" s="35">
        <f>IF('Órdenes según Instancia'!P16=0,"-",IF('Órdenes según Instancia'!AE16=0,"-",('Órdenes según Instancia'!P16/'Órdenes según Instancia'!AE16)))</f>
        <v>2.6315789473684209E-2</v>
      </c>
      <c r="U16" s="35" t="str">
        <f>IF('Órdenes según Instancia'!U16=0,"-",IF('Órdenes según Instancia'!AE16=0,"-",('Órdenes según Instancia'!U16/('Órdenes según Instancia'!AE16))))</f>
        <v>-</v>
      </c>
      <c r="V16" s="35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200</v>
      </c>
      <c r="C17" s="35">
        <f>IF('Órdenes según Instancia'!C17=0,"-",IF('Órdenes según Instancia'!AB17=0,"-",('Órdenes según Instancia'!C17/'Órdenes según Instancia'!AB17)))</f>
        <v>0.95121951219512191</v>
      </c>
      <c r="D17" s="35">
        <f>IF('Órdenes según Instancia'!H17=0,"-",IF('Órdenes según Instancia'!AB17=0,"-",('Órdenes según Instancia'!H17/'Órdenes según Instancia'!AB17)))</f>
        <v>8.130081300813009E-3</v>
      </c>
      <c r="E17" s="35">
        <f>IF('Órdenes según Instancia'!M17=0,"-",IF('Órdenes según Instancia'!AB17=0,"-",('Órdenes según Instancia'!M17/'Órdenes según Instancia'!AB17)))</f>
        <v>1.6260162601626018E-2</v>
      </c>
      <c r="F17" s="35">
        <f>IF('Órdenes según Instancia'!R17=0,"-",IF('Órdenes según Instancia'!AB17=0,"-",('Órdenes según Instancia'!R17/'Órdenes según Instancia'!AB17)))</f>
        <v>2.4390243902439025E-2</v>
      </c>
      <c r="G17" s="35" t="str">
        <f>IF('Órdenes según Instancia'!W17=0,"-",IF('Órdenes según Instancia'!AB17=0,"-",('Órdenes según Instancia'!W17/'Órdenes según Instancia'!AB17)))</f>
        <v>-</v>
      </c>
      <c r="H17" s="35" t="str">
        <f>IF('Órdenes según Instancia'!D17=0,"-",IF('Órdenes según Instancia'!AC17=0,"-",('Órdenes según Instancia'!D17/'Órdenes según Instancia'!AC17)))</f>
        <v>-</v>
      </c>
      <c r="I17" s="35" t="str">
        <f>IF('Órdenes según Instancia'!I17=0,"-",IF('Órdenes según Instancia'!AC17=0,"-",('Órdenes según Instancia'!I17/'Órdenes según Instancia'!AC17)))</f>
        <v>-</v>
      </c>
      <c r="J17" s="35" t="str">
        <f>IF('Órdenes según Instancia'!N17=0,"-",IF('Órdenes según Instancia'!AC17=0,"-",('Órdenes según Instancia'!N17/'Órdenes según Instancia'!AC17)))</f>
        <v>-</v>
      </c>
      <c r="K17" s="35" t="str">
        <f>IF('Órdenes según Instancia'!S17=0,"-",IF('Órdenes según Instancia'!AC17=0,"-",('Órdenes según Instancia'!S17/'Órdenes según Instancia'!AC17)))</f>
        <v>-</v>
      </c>
      <c r="L17" s="35" t="str">
        <f>IF('Órdenes según Instancia'!X17=0,"-",IF('Órdenes según Instancia'!AC17=0,"-",('Órdenes según Instancia'!X17/'Órdenes según Instancia'!AC17)))</f>
        <v>-</v>
      </c>
      <c r="M17" s="35">
        <f>IF('Órdenes según Instancia'!E17=0,"-",IF('Órdenes según Instancia'!AD17=0,"-",('Órdenes según Instancia'!E17/'Órdenes según Instancia'!AD17)))</f>
        <v>0.9375</v>
      </c>
      <c r="N17" s="35">
        <f>IF('Órdenes según Instancia'!J17=0,"-",IF('Órdenes según Instancia'!AD17=0,"-",('Órdenes según Instancia'!J17/'Órdenes según Instancia'!AD17)))</f>
        <v>1.0416666666666666E-2</v>
      </c>
      <c r="O17" s="35">
        <f>IF('Órdenes según Instancia'!O17=0,"-",IF('Órdenes según Instancia'!AD17=0,"-",('Órdenes según Instancia'!O17/'Órdenes según Instancia'!AD17)))</f>
        <v>2.0833333333333332E-2</v>
      </c>
      <c r="P17" s="35">
        <f>IF('Órdenes según Instancia'!T17=0,"-",IF('Órdenes según Instancia'!AD17=0,"-",('Órdenes según Instancia'!T17/'Órdenes según Instancia'!AD17)))</f>
        <v>3.125E-2</v>
      </c>
      <c r="Q17" s="35" t="str">
        <f>IF('Órdenes según Instancia'!Y17=0,"-",IF('Órdenes según Instancia'!AD17=0,"-",('Órdenes según Instancia'!Y17/'Órdenes según Instancia'!AD17)))</f>
        <v>-</v>
      </c>
      <c r="R17" s="35">
        <f>IF('Órdenes según Instancia'!F17=0,"-",IF('Órdenes según Instancia'!AE17=0,"-",('Órdenes según Instancia'!F17/'Órdenes según Instancia'!AE17)))</f>
        <v>1</v>
      </c>
      <c r="S17" s="35" t="str">
        <f>IF('Órdenes según Instancia'!K17=0,"-",IF('Órdenes según Instancia'!AE17=0,"-",('Órdenes según Instancia'!K17/'Órdenes según Instancia'!AE17)))</f>
        <v>-</v>
      </c>
      <c r="T17" s="35" t="str">
        <f>IF('Órdenes según Instancia'!P17=0,"-",IF('Órdenes según Instancia'!AE17=0,"-",('Órdenes según Instancia'!P17/'Órdenes según Instancia'!AE17)))</f>
        <v>-</v>
      </c>
      <c r="U17" s="35" t="str">
        <f>IF('Órdenes según Instancia'!U17=0,"-",IF('Órdenes según Instancia'!AE17=0,"-",('Órdenes según Instancia'!U17/('Órdenes según Instancia'!AE17))))</f>
        <v>-</v>
      </c>
      <c r="V17" s="35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201</v>
      </c>
      <c r="C18" s="35">
        <f>IF('Órdenes según Instancia'!C18=0,"-",IF('Órdenes según Instancia'!AB18=0,"-",('Órdenes según Instancia'!C18/'Órdenes según Instancia'!AB18)))</f>
        <v>0.56081081081081086</v>
      </c>
      <c r="D18" s="35" t="str">
        <f>IF('Órdenes según Instancia'!H18=0,"-",IF('Órdenes según Instancia'!AB18=0,"-",('Órdenes según Instancia'!H18/'Órdenes según Instancia'!AB18)))</f>
        <v>-</v>
      </c>
      <c r="E18" s="35">
        <f>IF('Órdenes según Instancia'!M18=0,"-",IF('Órdenes según Instancia'!AB18=0,"-",('Órdenes según Instancia'!M18/'Órdenes según Instancia'!AB18)))</f>
        <v>0.3716216216216216</v>
      </c>
      <c r="F18" s="35">
        <f>IF('Órdenes según Instancia'!R18=0,"-",IF('Órdenes según Instancia'!AB18=0,"-",('Órdenes según Instancia'!R18/'Órdenes según Instancia'!AB18)))</f>
        <v>6.7567567567567571E-2</v>
      </c>
      <c r="G18" s="35" t="str">
        <f>IF('Órdenes según Instancia'!W18=0,"-",IF('Órdenes según Instancia'!AB18=0,"-",('Órdenes según Instancia'!W18/'Órdenes según Instancia'!AB18)))</f>
        <v>-</v>
      </c>
      <c r="H18" s="35" t="str">
        <f>IF('Órdenes según Instancia'!D18=0,"-",IF('Órdenes según Instancia'!AC18=0,"-",('Órdenes según Instancia'!D18/'Órdenes según Instancia'!AC18)))</f>
        <v>-</v>
      </c>
      <c r="I18" s="35" t="str">
        <f>IF('Órdenes según Instancia'!I18=0,"-",IF('Órdenes según Instancia'!AC18=0,"-",('Órdenes según Instancia'!I18/'Órdenes según Instancia'!AC18)))</f>
        <v>-</v>
      </c>
      <c r="J18" s="35" t="str">
        <f>IF('Órdenes según Instancia'!N18=0,"-",IF('Órdenes según Instancia'!AC18=0,"-",('Órdenes según Instancia'!N18/'Órdenes según Instancia'!AC18)))</f>
        <v>-</v>
      </c>
      <c r="K18" s="35" t="str">
        <f>IF('Órdenes según Instancia'!S18=0,"-",IF('Órdenes según Instancia'!AC18=0,"-",('Órdenes según Instancia'!S18/'Órdenes según Instancia'!AC18)))</f>
        <v>-</v>
      </c>
      <c r="L18" s="35" t="str">
        <f>IF('Órdenes según Instancia'!X18=0,"-",IF('Órdenes según Instancia'!AC18=0,"-",('Órdenes según Instancia'!X18/'Órdenes según Instancia'!AC18)))</f>
        <v>-</v>
      </c>
      <c r="M18" s="35">
        <f>IF('Órdenes según Instancia'!E18=0,"-",IF('Órdenes según Instancia'!AD18=0,"-",('Órdenes según Instancia'!E18/'Órdenes según Instancia'!AD18)))</f>
        <v>0.54063604240282681</v>
      </c>
      <c r="N18" s="35" t="str">
        <f>IF('Órdenes según Instancia'!J18=0,"-",IF('Órdenes según Instancia'!AD18=0,"-",('Órdenes según Instancia'!J18/'Órdenes según Instancia'!AD18)))</f>
        <v>-</v>
      </c>
      <c r="O18" s="35">
        <f>IF('Órdenes según Instancia'!O18=0,"-",IF('Órdenes según Instancia'!AD18=0,"-",('Órdenes según Instancia'!O18/'Órdenes según Instancia'!AD18)))</f>
        <v>0.38869257950530034</v>
      </c>
      <c r="P18" s="35">
        <f>IF('Órdenes según Instancia'!T18=0,"-",IF('Órdenes según Instancia'!AD18=0,"-",('Órdenes según Instancia'!T18/'Órdenes según Instancia'!AD18)))</f>
        <v>7.0671378091872794E-2</v>
      </c>
      <c r="Q18" s="35" t="str">
        <f>IF('Órdenes según Instancia'!Y18=0,"-",IF('Órdenes según Instancia'!AD18=0,"-",('Órdenes según Instancia'!Y18/'Órdenes según Instancia'!AD18)))</f>
        <v>-</v>
      </c>
      <c r="R18" s="35">
        <f>IF('Órdenes según Instancia'!F18=0,"-",IF('Órdenes según Instancia'!AE18=0,"-",('Órdenes según Instancia'!F18/'Órdenes según Instancia'!AE18)))</f>
        <v>1</v>
      </c>
      <c r="S18" s="35" t="str">
        <f>IF('Órdenes según Instancia'!K18=0,"-",IF('Órdenes según Instancia'!AE18=0,"-",('Órdenes según Instancia'!K18/'Órdenes según Instancia'!AE18)))</f>
        <v>-</v>
      </c>
      <c r="T18" s="35" t="str">
        <f>IF('Órdenes según Instancia'!P18=0,"-",IF('Órdenes según Instancia'!AE18=0,"-",('Órdenes según Instancia'!P18/'Órdenes según Instancia'!AE18)))</f>
        <v>-</v>
      </c>
      <c r="U18" s="35" t="str">
        <f>IF('Órdenes según Instancia'!U18=0,"-",IF('Órdenes según Instancia'!AE18=0,"-",('Órdenes según Instancia'!U18/('Órdenes según Instancia'!AE18))))</f>
        <v>-</v>
      </c>
      <c r="V18" s="35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202</v>
      </c>
      <c r="C19" s="35">
        <f>IF('Órdenes según Instancia'!C19=0,"-",IF('Órdenes según Instancia'!AB19=0,"-",('Órdenes según Instancia'!C19/'Órdenes según Instancia'!AB19)))</f>
        <v>0.92592592592592593</v>
      </c>
      <c r="D19" s="35">
        <f>IF('Órdenes según Instancia'!H19=0,"-",IF('Órdenes según Instancia'!AB19=0,"-",('Órdenes según Instancia'!H19/'Órdenes según Instancia'!AB19)))</f>
        <v>2.4691358024691357E-2</v>
      </c>
      <c r="E19" s="35">
        <f>IF('Órdenes según Instancia'!M19=0,"-",IF('Órdenes según Instancia'!AB19=0,"-",('Órdenes según Instancia'!M19/'Órdenes según Instancia'!AB19)))</f>
        <v>4.9382716049382713E-2</v>
      </c>
      <c r="F19" s="35" t="str">
        <f>IF('Órdenes según Instancia'!R19=0,"-",IF('Órdenes según Instancia'!AB19=0,"-",('Órdenes según Instancia'!R19/'Órdenes según Instancia'!AB19)))</f>
        <v>-</v>
      </c>
      <c r="G19" s="35" t="str">
        <f>IF('Órdenes según Instancia'!W19=0,"-",IF('Órdenes según Instancia'!AB19=0,"-",('Órdenes según Instancia'!W19/'Órdenes según Instancia'!AB19)))</f>
        <v>-</v>
      </c>
      <c r="H19" s="35" t="str">
        <f>IF('Órdenes según Instancia'!D19=0,"-",IF('Órdenes según Instancia'!AC19=0,"-",('Órdenes según Instancia'!D19/'Órdenes según Instancia'!AC19)))</f>
        <v>-</v>
      </c>
      <c r="I19" s="35" t="str">
        <f>IF('Órdenes según Instancia'!I19=0,"-",IF('Órdenes según Instancia'!AC19=0,"-",('Órdenes según Instancia'!I19/'Órdenes según Instancia'!AC19)))</f>
        <v>-</v>
      </c>
      <c r="J19" s="35" t="str">
        <f>IF('Órdenes según Instancia'!N19=0,"-",IF('Órdenes según Instancia'!AC19=0,"-",('Órdenes según Instancia'!N19/'Órdenes según Instancia'!AC19)))</f>
        <v>-</v>
      </c>
      <c r="K19" s="35" t="str">
        <f>IF('Órdenes según Instancia'!S19=0,"-",IF('Órdenes según Instancia'!AC19=0,"-",('Órdenes según Instancia'!S19/'Órdenes según Instancia'!AC19)))</f>
        <v>-</v>
      </c>
      <c r="L19" s="35" t="str">
        <f>IF('Órdenes según Instancia'!X19=0,"-",IF('Órdenes según Instancia'!AC19=0,"-",('Órdenes según Instancia'!X19/'Órdenes según Instancia'!AC19)))</f>
        <v>-</v>
      </c>
      <c r="M19" s="35">
        <f>IF('Órdenes según Instancia'!E19=0,"-",IF('Órdenes según Instancia'!AD19=0,"-",('Órdenes según Instancia'!E19/'Órdenes según Instancia'!AD19)))</f>
        <v>0.91428571428571426</v>
      </c>
      <c r="N19" s="35">
        <f>IF('Órdenes según Instancia'!J19=0,"-",IF('Órdenes según Instancia'!AD19=0,"-",('Órdenes según Instancia'!J19/'Órdenes según Instancia'!AD19)))</f>
        <v>2.8571428571428571E-2</v>
      </c>
      <c r="O19" s="35">
        <f>IF('Órdenes según Instancia'!O19=0,"-",IF('Órdenes según Instancia'!AD19=0,"-",('Órdenes según Instancia'!O19/'Órdenes según Instancia'!AD19)))</f>
        <v>5.7142857142857141E-2</v>
      </c>
      <c r="P19" s="35" t="str">
        <f>IF('Órdenes según Instancia'!T19=0,"-",IF('Órdenes según Instancia'!AD19=0,"-",('Órdenes según Instancia'!T19/'Órdenes según Instancia'!AD19)))</f>
        <v>-</v>
      </c>
      <c r="Q19" s="35" t="str">
        <f>IF('Órdenes según Instancia'!Y19=0,"-",IF('Órdenes según Instancia'!AD19=0,"-",('Órdenes según Instancia'!Y19/'Órdenes según Instancia'!AD19)))</f>
        <v>-</v>
      </c>
      <c r="R19" s="35">
        <f>IF('Órdenes según Instancia'!F19=0,"-",IF('Órdenes según Instancia'!AE19=0,"-",('Órdenes según Instancia'!F19/'Órdenes según Instancia'!AE19)))</f>
        <v>1</v>
      </c>
      <c r="S19" s="35" t="str">
        <f>IF('Órdenes según Instancia'!K19=0,"-",IF('Órdenes según Instancia'!AE19=0,"-",('Órdenes según Instancia'!K19/'Órdenes según Instancia'!AE19)))</f>
        <v>-</v>
      </c>
      <c r="T19" s="35" t="str">
        <f>IF('Órdenes según Instancia'!P19=0,"-",IF('Órdenes según Instancia'!AE19=0,"-",('Órdenes según Instancia'!P19/'Órdenes según Instancia'!AE19)))</f>
        <v>-</v>
      </c>
      <c r="U19" s="35" t="str">
        <f>IF('Órdenes según Instancia'!U19=0,"-",IF('Órdenes según Instancia'!AE19=0,"-",('Órdenes según Instancia'!U19/('Órdenes según Instancia'!AE19))))</f>
        <v>-</v>
      </c>
      <c r="V19" s="35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203</v>
      </c>
      <c r="C20" s="35">
        <f>IF('Órdenes según Instancia'!C20=0,"-",IF('Órdenes según Instancia'!AB20=0,"-",('Órdenes según Instancia'!C20/'Órdenes según Instancia'!AB20)))</f>
        <v>0.90625</v>
      </c>
      <c r="D20" s="35">
        <f>IF('Órdenes según Instancia'!H20=0,"-",IF('Órdenes según Instancia'!AB20=0,"-",('Órdenes según Instancia'!H20/'Órdenes según Instancia'!AB20)))</f>
        <v>2.0833333333333332E-2</v>
      </c>
      <c r="E20" s="35">
        <f>IF('Órdenes según Instancia'!M20=0,"-",IF('Órdenes según Instancia'!AB20=0,"-",('Órdenes según Instancia'!M20/'Órdenes según Instancia'!AB20)))</f>
        <v>1.0416666666666666E-2</v>
      </c>
      <c r="F20" s="35">
        <f>IF('Órdenes según Instancia'!R20=0,"-",IF('Órdenes según Instancia'!AB20=0,"-",('Órdenes según Instancia'!R20/'Órdenes según Instancia'!AB20)))</f>
        <v>6.25E-2</v>
      </c>
      <c r="G20" s="35" t="str">
        <f>IF('Órdenes según Instancia'!W20=0,"-",IF('Órdenes según Instancia'!AB20=0,"-",('Órdenes según Instancia'!W20/'Órdenes según Instancia'!AB20)))</f>
        <v>-</v>
      </c>
      <c r="H20" s="35" t="str">
        <f>IF('Órdenes según Instancia'!D20=0,"-",IF('Órdenes según Instancia'!AC20=0,"-",('Órdenes según Instancia'!D20/'Órdenes según Instancia'!AC20)))</f>
        <v>-</v>
      </c>
      <c r="I20" s="35" t="str">
        <f>IF('Órdenes según Instancia'!I20=0,"-",IF('Órdenes según Instancia'!AC20=0,"-",('Órdenes según Instancia'!I20/'Órdenes según Instancia'!AC20)))</f>
        <v>-</v>
      </c>
      <c r="J20" s="35" t="str">
        <f>IF('Órdenes según Instancia'!N20=0,"-",IF('Órdenes según Instancia'!AC20=0,"-",('Órdenes según Instancia'!N20/'Órdenes según Instancia'!AC20)))</f>
        <v>-</v>
      </c>
      <c r="K20" s="35" t="str">
        <f>IF('Órdenes según Instancia'!S20=0,"-",IF('Órdenes según Instancia'!AC20=0,"-",('Órdenes según Instancia'!S20/'Órdenes según Instancia'!AC20)))</f>
        <v>-</v>
      </c>
      <c r="L20" s="35" t="str">
        <f>IF('Órdenes según Instancia'!X20=0,"-",IF('Órdenes según Instancia'!AC20=0,"-",('Órdenes según Instancia'!X20/'Órdenes según Instancia'!AC20)))</f>
        <v>-</v>
      </c>
      <c r="M20" s="35">
        <f>IF('Órdenes según Instancia'!E20=0,"-",IF('Órdenes según Instancia'!AD20=0,"-",('Órdenes según Instancia'!E20/'Órdenes según Instancia'!AD20)))</f>
        <v>0.898876404494382</v>
      </c>
      <c r="N20" s="35">
        <f>IF('Órdenes según Instancia'!J20=0,"-",IF('Órdenes según Instancia'!AD20=0,"-",('Órdenes según Instancia'!J20/'Órdenes según Instancia'!AD20)))</f>
        <v>2.247191011235955E-2</v>
      </c>
      <c r="O20" s="35">
        <f>IF('Órdenes según Instancia'!O20=0,"-",IF('Órdenes según Instancia'!AD20=0,"-",('Órdenes según Instancia'!O20/'Órdenes según Instancia'!AD20)))</f>
        <v>1.1235955056179775E-2</v>
      </c>
      <c r="P20" s="35">
        <f>IF('Órdenes según Instancia'!T20=0,"-",IF('Órdenes según Instancia'!AD20=0,"-",('Órdenes según Instancia'!T20/'Órdenes según Instancia'!AD20)))</f>
        <v>6.741573033707865E-2</v>
      </c>
      <c r="Q20" s="35" t="str">
        <f>IF('Órdenes según Instancia'!Y20=0,"-",IF('Órdenes según Instancia'!AD20=0,"-",('Órdenes según Instancia'!Y20/'Órdenes según Instancia'!AD20)))</f>
        <v>-</v>
      </c>
      <c r="R20" s="35">
        <f>IF('Órdenes según Instancia'!F20=0,"-",IF('Órdenes según Instancia'!AE20=0,"-",('Órdenes según Instancia'!F20/'Órdenes según Instancia'!AE20)))</f>
        <v>1</v>
      </c>
      <c r="S20" s="35" t="str">
        <f>IF('Órdenes según Instancia'!K20=0,"-",IF('Órdenes según Instancia'!AE20=0,"-",('Órdenes según Instancia'!K20/'Órdenes según Instancia'!AE20)))</f>
        <v>-</v>
      </c>
      <c r="T20" s="35" t="str">
        <f>IF('Órdenes según Instancia'!P20=0,"-",IF('Órdenes según Instancia'!AE20=0,"-",('Órdenes según Instancia'!P20/'Órdenes según Instancia'!AE20)))</f>
        <v>-</v>
      </c>
      <c r="U20" s="35" t="str">
        <f>IF('Órdenes según Instancia'!U20=0,"-",IF('Órdenes según Instancia'!AE20=0,"-",('Órdenes según Instancia'!U20/('Órdenes según Instancia'!AE20))))</f>
        <v>-</v>
      </c>
      <c r="V20" s="35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204</v>
      </c>
      <c r="C21" s="35">
        <f>IF('Órdenes según Instancia'!C21=0,"-",IF('Órdenes según Instancia'!AB21=0,"-",('Órdenes según Instancia'!C21/'Órdenes según Instancia'!AB21)))</f>
        <v>0.91860465116279066</v>
      </c>
      <c r="D21" s="35">
        <f>IF('Órdenes según Instancia'!H21=0,"-",IF('Órdenes según Instancia'!AB21=0,"-",('Órdenes según Instancia'!H21/'Órdenes según Instancia'!AB21)))</f>
        <v>1.4534883720930232E-2</v>
      </c>
      <c r="E21" s="35">
        <f>IF('Órdenes según Instancia'!M21=0,"-",IF('Órdenes según Instancia'!AB21=0,"-",('Órdenes según Instancia'!M21/'Órdenes según Instancia'!AB21)))</f>
        <v>3.7790697674418602E-2</v>
      </c>
      <c r="F21" s="35">
        <f>IF('Órdenes según Instancia'!R21=0,"-",IF('Órdenes según Instancia'!AB21=0,"-",('Órdenes según Instancia'!R21/'Órdenes según Instancia'!AB21)))</f>
        <v>2.9069767441860465E-2</v>
      </c>
      <c r="G21" s="35" t="str">
        <f>IF('Órdenes según Instancia'!W21=0,"-",IF('Órdenes según Instancia'!AB21=0,"-",('Órdenes según Instancia'!W21/'Órdenes según Instancia'!AB21)))</f>
        <v>-</v>
      </c>
      <c r="H21" s="35">
        <f>IF('Órdenes según Instancia'!D21=0,"-",IF('Órdenes según Instancia'!AC21=0,"-",('Órdenes según Instancia'!D21/'Órdenes según Instancia'!AC21)))</f>
        <v>1</v>
      </c>
      <c r="I21" s="35" t="str">
        <f>IF('Órdenes según Instancia'!I21=0,"-",IF('Órdenes según Instancia'!AC21=0,"-",('Órdenes según Instancia'!I21/'Órdenes según Instancia'!AC21)))</f>
        <v>-</v>
      </c>
      <c r="J21" s="35" t="str">
        <f>IF('Órdenes según Instancia'!N21=0,"-",IF('Órdenes según Instancia'!AC21=0,"-",('Órdenes según Instancia'!N21/'Órdenes según Instancia'!AC21)))</f>
        <v>-</v>
      </c>
      <c r="K21" s="35" t="str">
        <f>IF('Órdenes según Instancia'!S21=0,"-",IF('Órdenes según Instancia'!AC21=0,"-",('Órdenes según Instancia'!S21/'Órdenes según Instancia'!AC21)))</f>
        <v>-</v>
      </c>
      <c r="L21" s="35" t="str">
        <f>IF('Órdenes según Instancia'!X21=0,"-",IF('Órdenes según Instancia'!AC21=0,"-",('Órdenes según Instancia'!X21/'Órdenes según Instancia'!AC21)))</f>
        <v>-</v>
      </c>
      <c r="M21" s="35">
        <f>IF('Órdenes según Instancia'!E21=0,"-",IF('Órdenes según Instancia'!AD21=0,"-",('Órdenes según Instancia'!E21/'Órdenes según Instancia'!AD21)))</f>
        <v>0.90038314176245215</v>
      </c>
      <c r="N21" s="35">
        <f>IF('Órdenes según Instancia'!J21=0,"-",IF('Órdenes según Instancia'!AD21=0,"-",('Órdenes según Instancia'!J21/'Órdenes según Instancia'!AD21)))</f>
        <v>1.1494252873563218E-2</v>
      </c>
      <c r="O21" s="35">
        <f>IF('Órdenes según Instancia'!O21=0,"-",IF('Órdenes según Instancia'!AD21=0,"-",('Órdenes según Instancia'!O21/'Órdenes según Instancia'!AD21)))</f>
        <v>4.9808429118773943E-2</v>
      </c>
      <c r="P21" s="35">
        <f>IF('Órdenes según Instancia'!T21=0,"-",IF('Órdenes según Instancia'!AD21=0,"-",('Órdenes según Instancia'!T21/'Órdenes según Instancia'!AD21)))</f>
        <v>3.8314176245210725E-2</v>
      </c>
      <c r="Q21" s="35" t="str">
        <f>IF('Órdenes según Instancia'!Y21=0,"-",IF('Órdenes según Instancia'!AD21=0,"-",('Órdenes según Instancia'!Y21/'Órdenes según Instancia'!AD21)))</f>
        <v>-</v>
      </c>
      <c r="R21" s="35">
        <f>IF('Órdenes según Instancia'!F21=0,"-",IF('Órdenes según Instancia'!AE21=0,"-",('Órdenes según Instancia'!F21/'Órdenes según Instancia'!AE21)))</f>
        <v>0.97530864197530864</v>
      </c>
      <c r="S21" s="35">
        <f>IF('Órdenes según Instancia'!K21=0,"-",IF('Órdenes según Instancia'!AE21=0,"-",('Órdenes según Instancia'!K21/'Órdenes según Instancia'!AE21)))</f>
        <v>2.4691358024691357E-2</v>
      </c>
      <c r="T21" s="35" t="str">
        <f>IF('Órdenes según Instancia'!P21=0,"-",IF('Órdenes según Instancia'!AE21=0,"-",('Órdenes según Instancia'!P21/'Órdenes según Instancia'!AE21)))</f>
        <v>-</v>
      </c>
      <c r="U21" s="35" t="str">
        <f>IF('Órdenes según Instancia'!U21=0,"-",IF('Órdenes según Instancia'!AE21=0,"-",('Órdenes según Instancia'!U21/('Órdenes según Instancia'!AE21))))</f>
        <v>-</v>
      </c>
      <c r="V21" s="35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205</v>
      </c>
      <c r="C22" s="35">
        <f>IF('Órdenes según Instancia'!C22=0,"-",IF('Órdenes según Instancia'!AB22=0,"-",('Órdenes según Instancia'!C22/'Órdenes según Instancia'!AB22)))</f>
        <v>0.99224806201550386</v>
      </c>
      <c r="D22" s="35" t="str">
        <f>IF('Órdenes según Instancia'!H22=0,"-",IF('Órdenes según Instancia'!AB22=0,"-",('Órdenes según Instancia'!H22/'Órdenes según Instancia'!AB22)))</f>
        <v>-</v>
      </c>
      <c r="E22" s="35">
        <f>IF('Órdenes según Instancia'!M22=0,"-",IF('Órdenes según Instancia'!AB22=0,"-",('Órdenes según Instancia'!M22/'Órdenes según Instancia'!AB22)))</f>
        <v>7.7519379844961239E-3</v>
      </c>
      <c r="F22" s="35" t="str">
        <f>IF('Órdenes según Instancia'!R22=0,"-",IF('Órdenes según Instancia'!AB22=0,"-",('Órdenes según Instancia'!R22/'Órdenes según Instancia'!AB22)))</f>
        <v>-</v>
      </c>
      <c r="G22" s="35" t="str">
        <f>IF('Órdenes según Instancia'!W22=0,"-",IF('Órdenes según Instancia'!AB22=0,"-",('Órdenes según Instancia'!W22/'Órdenes según Instancia'!AB22)))</f>
        <v>-</v>
      </c>
      <c r="H22" s="35">
        <f>IF('Órdenes según Instancia'!D22=0,"-",IF('Órdenes según Instancia'!AC22=0,"-",('Órdenes según Instancia'!D22/'Órdenes según Instancia'!AC22)))</f>
        <v>1</v>
      </c>
      <c r="I22" s="35" t="str">
        <f>IF('Órdenes según Instancia'!I22=0,"-",IF('Órdenes según Instancia'!AC22=0,"-",('Órdenes según Instancia'!I22/'Órdenes según Instancia'!AC22)))</f>
        <v>-</v>
      </c>
      <c r="J22" s="35" t="str">
        <f>IF('Órdenes según Instancia'!N22=0,"-",IF('Órdenes según Instancia'!AC22=0,"-",('Órdenes según Instancia'!N22/'Órdenes según Instancia'!AC22)))</f>
        <v>-</v>
      </c>
      <c r="K22" s="35" t="str">
        <f>IF('Órdenes según Instancia'!S22=0,"-",IF('Órdenes según Instancia'!AC22=0,"-",('Órdenes según Instancia'!S22/'Órdenes según Instancia'!AC22)))</f>
        <v>-</v>
      </c>
      <c r="L22" s="35" t="str">
        <f>IF('Órdenes según Instancia'!X22=0,"-",IF('Órdenes según Instancia'!AC22=0,"-",('Órdenes según Instancia'!X22/'Órdenes según Instancia'!AC22)))</f>
        <v>-</v>
      </c>
      <c r="M22" s="35">
        <f>IF('Órdenes según Instancia'!E22=0,"-",IF('Órdenes según Instancia'!AD22=0,"-",('Órdenes según Instancia'!E22/'Órdenes según Instancia'!AD22)))</f>
        <v>0.98265895953757221</v>
      </c>
      <c r="N22" s="35" t="str">
        <f>IF('Órdenes según Instancia'!J22=0,"-",IF('Órdenes según Instancia'!AD22=0,"-",('Órdenes según Instancia'!J22/'Órdenes según Instancia'!AD22)))</f>
        <v>-</v>
      </c>
      <c r="O22" s="35">
        <f>IF('Órdenes según Instancia'!O22=0,"-",IF('Órdenes según Instancia'!AD22=0,"-",('Órdenes según Instancia'!O22/'Órdenes según Instancia'!AD22)))</f>
        <v>1.7341040462427744E-2</v>
      </c>
      <c r="P22" s="35" t="str">
        <f>IF('Órdenes según Instancia'!T22=0,"-",IF('Órdenes según Instancia'!AD22=0,"-",('Órdenes según Instancia'!T22/'Órdenes según Instancia'!AD22)))</f>
        <v>-</v>
      </c>
      <c r="Q22" s="35" t="str">
        <f>IF('Órdenes según Instancia'!Y22=0,"-",IF('Órdenes según Instancia'!AD22=0,"-",('Órdenes según Instancia'!Y22/'Órdenes según Instancia'!AD22)))</f>
        <v>-</v>
      </c>
      <c r="R22" s="35">
        <f>IF('Órdenes según Instancia'!F22=0,"-",IF('Órdenes según Instancia'!AE22=0,"-",('Órdenes según Instancia'!F22/'Órdenes según Instancia'!AE22)))</f>
        <v>1</v>
      </c>
      <c r="S22" s="35" t="str">
        <f>IF('Órdenes según Instancia'!K22=0,"-",IF('Órdenes según Instancia'!AE22=0,"-",('Órdenes según Instancia'!K22/'Órdenes según Instancia'!AE22)))</f>
        <v>-</v>
      </c>
      <c r="T22" s="35" t="str">
        <f>IF('Órdenes según Instancia'!P22=0,"-",IF('Órdenes según Instancia'!AE22=0,"-",('Órdenes según Instancia'!P22/'Órdenes según Instancia'!AE22)))</f>
        <v>-</v>
      </c>
      <c r="U22" s="35" t="str">
        <f>IF('Órdenes según Instancia'!U22=0,"-",IF('Órdenes según Instancia'!AE22=0,"-",('Órdenes según Instancia'!U22/('Órdenes según Instancia'!AE22))))</f>
        <v>-</v>
      </c>
      <c r="V22" s="35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206</v>
      </c>
      <c r="C23" s="35">
        <f>IF('Órdenes según Instancia'!C23=0,"-",IF('Órdenes según Instancia'!AB23=0,"-",('Órdenes según Instancia'!C23/'Órdenes según Instancia'!AB23)))</f>
        <v>0.82352941176470584</v>
      </c>
      <c r="D23" s="35" t="str">
        <f>IF('Órdenes según Instancia'!H23=0,"-",IF('Órdenes según Instancia'!AB23=0,"-",('Órdenes según Instancia'!H23/'Órdenes según Instancia'!AB23)))</f>
        <v>-</v>
      </c>
      <c r="E23" s="35">
        <f>IF('Órdenes según Instancia'!M23=0,"-",IF('Órdenes según Instancia'!AB23=0,"-",('Órdenes según Instancia'!M23/'Órdenes según Instancia'!AB23)))</f>
        <v>3.9215686274509803E-2</v>
      </c>
      <c r="F23" s="35">
        <f>IF('Órdenes según Instancia'!R23=0,"-",IF('Órdenes según Instancia'!AB23=0,"-",('Órdenes según Instancia'!R23/'Órdenes según Instancia'!AB23)))</f>
        <v>0.13725490196078433</v>
      </c>
      <c r="G23" s="35" t="str">
        <f>IF('Órdenes según Instancia'!W23=0,"-",IF('Órdenes según Instancia'!AB23=0,"-",('Órdenes según Instancia'!W23/'Órdenes según Instancia'!AB23)))</f>
        <v>-</v>
      </c>
      <c r="H23" s="35" t="str">
        <f>IF('Órdenes según Instancia'!D23=0,"-",IF('Órdenes según Instancia'!AC23=0,"-",('Órdenes según Instancia'!D23/'Órdenes según Instancia'!AC23)))</f>
        <v>-</v>
      </c>
      <c r="I23" s="35" t="str">
        <f>IF('Órdenes según Instancia'!I23=0,"-",IF('Órdenes según Instancia'!AC23=0,"-",('Órdenes según Instancia'!I23/'Órdenes según Instancia'!AC23)))</f>
        <v>-</v>
      </c>
      <c r="J23" s="35" t="str">
        <f>IF('Órdenes según Instancia'!N23=0,"-",IF('Órdenes según Instancia'!AC23=0,"-",('Órdenes según Instancia'!N23/'Órdenes según Instancia'!AC23)))</f>
        <v>-</v>
      </c>
      <c r="K23" s="35" t="str">
        <f>IF('Órdenes según Instancia'!S23=0,"-",IF('Órdenes según Instancia'!AC23=0,"-",('Órdenes según Instancia'!S23/'Órdenes según Instancia'!AC23)))</f>
        <v>-</v>
      </c>
      <c r="L23" s="35" t="str">
        <f>IF('Órdenes según Instancia'!X23=0,"-",IF('Órdenes según Instancia'!AC23=0,"-",('Órdenes según Instancia'!X23/'Órdenes según Instancia'!AC23)))</f>
        <v>-</v>
      </c>
      <c r="M23" s="35">
        <f>IF('Órdenes según Instancia'!E23=0,"-",IF('Órdenes según Instancia'!AD23=0,"-",('Órdenes según Instancia'!E23/'Órdenes según Instancia'!AD23)))</f>
        <v>0.82222222222222219</v>
      </c>
      <c r="N23" s="35" t="str">
        <f>IF('Órdenes según Instancia'!J23=0,"-",IF('Órdenes según Instancia'!AD23=0,"-",('Órdenes según Instancia'!J23/'Órdenes según Instancia'!AD23)))</f>
        <v>-</v>
      </c>
      <c r="O23" s="35">
        <f>IF('Órdenes según Instancia'!O23=0,"-",IF('Órdenes según Instancia'!AD23=0,"-",('Órdenes según Instancia'!O23/'Órdenes según Instancia'!AD23)))</f>
        <v>2.2222222222222223E-2</v>
      </c>
      <c r="P23" s="35">
        <f>IF('Órdenes según Instancia'!T23=0,"-",IF('Órdenes según Instancia'!AD23=0,"-",('Órdenes según Instancia'!T23/'Órdenes según Instancia'!AD23)))</f>
        <v>0.15555555555555556</v>
      </c>
      <c r="Q23" s="35" t="str">
        <f>IF('Órdenes según Instancia'!Y23=0,"-",IF('Órdenes según Instancia'!AD23=0,"-",('Órdenes según Instancia'!Y23/'Órdenes según Instancia'!AD23)))</f>
        <v>-</v>
      </c>
      <c r="R23" s="35">
        <f>IF('Órdenes según Instancia'!F23=0,"-",IF('Órdenes según Instancia'!AE23=0,"-",('Órdenes según Instancia'!F23/'Órdenes según Instancia'!AE23)))</f>
        <v>0.83333333333333337</v>
      </c>
      <c r="S23" s="35" t="str">
        <f>IF('Órdenes según Instancia'!K23=0,"-",IF('Órdenes según Instancia'!AE23=0,"-",('Órdenes según Instancia'!K23/'Órdenes según Instancia'!AE23)))</f>
        <v>-</v>
      </c>
      <c r="T23" s="35">
        <f>IF('Órdenes según Instancia'!P23=0,"-",IF('Órdenes según Instancia'!AE23=0,"-",('Órdenes según Instancia'!P23/'Órdenes según Instancia'!AE23)))</f>
        <v>0.16666666666666666</v>
      </c>
      <c r="U23" s="35" t="str">
        <f>IF('Órdenes según Instancia'!U23=0,"-",IF('Órdenes según Instancia'!AE23=0,"-",('Órdenes según Instancia'!U23/('Órdenes según Instancia'!AE23))))</f>
        <v>-</v>
      </c>
      <c r="V23" s="35" t="str">
        <f>IF('Órdenes según Instancia'!Z23=0,"-",IF('Órdenes según Instancia'!AE23=0,"-",('Órdenes según Instancia'!Z23/'Órdenes según Instancia'!AE23)))</f>
        <v>-</v>
      </c>
    </row>
    <row r="24" spans="2:22" ht="20.100000000000001" customHeight="1" thickBot="1" x14ac:dyDescent="0.25">
      <c r="B24" s="4" t="s">
        <v>207</v>
      </c>
      <c r="C24" s="35">
        <f>IF('Órdenes según Instancia'!C24=0,"-",IF('Órdenes según Instancia'!AB24=0,"-",('Órdenes según Instancia'!C24/'Órdenes según Instancia'!AB24)))</f>
        <v>0.8571428571428571</v>
      </c>
      <c r="D24" s="35" t="str">
        <f>IF('Órdenes según Instancia'!H24=0,"-",IF('Órdenes según Instancia'!AB24=0,"-",('Órdenes según Instancia'!H24/'Órdenes según Instancia'!AB24)))</f>
        <v>-</v>
      </c>
      <c r="E24" s="35">
        <f>IF('Órdenes según Instancia'!M24=0,"-",IF('Órdenes según Instancia'!AB24=0,"-",('Órdenes según Instancia'!M24/'Órdenes según Instancia'!AB24)))</f>
        <v>0.14285714285714285</v>
      </c>
      <c r="F24" s="35" t="str">
        <f>IF('Órdenes según Instancia'!R24=0,"-",IF('Órdenes según Instancia'!AB24=0,"-",('Órdenes según Instancia'!R24/'Órdenes según Instancia'!AB24)))</f>
        <v>-</v>
      </c>
      <c r="G24" s="35" t="str">
        <f>IF('Órdenes según Instancia'!W24=0,"-",IF('Órdenes según Instancia'!AB24=0,"-",('Órdenes según Instancia'!W24/'Órdenes según Instancia'!AB24)))</f>
        <v>-</v>
      </c>
      <c r="H24" s="35" t="str">
        <f>IF('Órdenes según Instancia'!D24=0,"-",IF('Órdenes según Instancia'!AC24=0,"-",('Órdenes según Instancia'!D24/'Órdenes según Instancia'!AC24)))</f>
        <v>-</v>
      </c>
      <c r="I24" s="35" t="str">
        <f>IF('Órdenes según Instancia'!I24=0,"-",IF('Órdenes según Instancia'!AC24=0,"-",('Órdenes según Instancia'!I24/'Órdenes según Instancia'!AC24)))</f>
        <v>-</v>
      </c>
      <c r="J24" s="35" t="str">
        <f>IF('Órdenes según Instancia'!N24=0,"-",IF('Órdenes según Instancia'!AC24=0,"-",('Órdenes según Instancia'!N24/'Órdenes según Instancia'!AC24)))</f>
        <v>-</v>
      </c>
      <c r="K24" s="35" t="str">
        <f>IF('Órdenes según Instancia'!S24=0,"-",IF('Órdenes según Instancia'!AC24=0,"-",('Órdenes según Instancia'!S24/'Órdenes según Instancia'!AC24)))</f>
        <v>-</v>
      </c>
      <c r="L24" s="35" t="str">
        <f>IF('Órdenes según Instancia'!X24=0,"-",IF('Órdenes según Instancia'!AC24=0,"-",('Órdenes según Instancia'!X24/'Órdenes según Instancia'!AC24)))</f>
        <v>-</v>
      </c>
      <c r="M24" s="35">
        <f>IF('Órdenes según Instancia'!E24=0,"-",IF('Órdenes según Instancia'!AD24=0,"-",('Órdenes según Instancia'!E24/'Órdenes según Instancia'!AD24)))</f>
        <v>0.85</v>
      </c>
      <c r="N24" s="35" t="str">
        <f>IF('Órdenes según Instancia'!J24=0,"-",IF('Órdenes según Instancia'!AD24=0,"-",('Órdenes según Instancia'!J24/'Órdenes según Instancia'!AD24)))</f>
        <v>-</v>
      </c>
      <c r="O24" s="35">
        <f>IF('Órdenes según Instancia'!O24=0,"-",IF('Órdenes según Instancia'!AD24=0,"-",('Órdenes según Instancia'!O24/'Órdenes según Instancia'!AD24)))</f>
        <v>0.15</v>
      </c>
      <c r="P24" s="35" t="str">
        <f>IF('Órdenes según Instancia'!T24=0,"-",IF('Órdenes según Instancia'!AD24=0,"-",('Órdenes según Instancia'!T24/'Órdenes según Instancia'!AD24)))</f>
        <v>-</v>
      </c>
      <c r="Q24" s="35" t="str">
        <f>IF('Órdenes según Instancia'!Y24=0,"-",IF('Órdenes según Instancia'!AD24=0,"-",('Órdenes según Instancia'!Y24/'Órdenes según Instancia'!AD24)))</f>
        <v>-</v>
      </c>
      <c r="R24" s="35">
        <f>IF('Órdenes según Instancia'!F24=0,"-",IF('Órdenes según Instancia'!AE24=0,"-",('Órdenes según Instancia'!F24/'Órdenes según Instancia'!AE24)))</f>
        <v>1</v>
      </c>
      <c r="S24" s="35" t="str">
        <f>IF('Órdenes según Instancia'!K24=0,"-",IF('Órdenes según Instancia'!AE24=0,"-",('Órdenes según Instancia'!K24/'Órdenes según Instancia'!AE24)))</f>
        <v>-</v>
      </c>
      <c r="T24" s="35" t="str">
        <f>IF('Órdenes según Instancia'!P24=0,"-",IF('Órdenes según Instancia'!AE24=0,"-",('Órdenes según Instancia'!P24/'Órdenes según Instancia'!AE24)))</f>
        <v>-</v>
      </c>
      <c r="U24" s="35" t="str">
        <f>IF('Órdenes según Instancia'!U24=0,"-",IF('Órdenes según Instancia'!AE24=0,"-",('Órdenes según Instancia'!U24/('Órdenes según Instancia'!AE24))))</f>
        <v>-</v>
      </c>
      <c r="V24" s="35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208</v>
      </c>
      <c r="C25" s="35">
        <f>IF('Órdenes según Instancia'!C25=0,"-",IF('Órdenes según Instancia'!AB25=0,"-",('Órdenes según Instancia'!C25/'Órdenes según Instancia'!AB25)))</f>
        <v>0.93220338983050843</v>
      </c>
      <c r="D25" s="35">
        <f>IF('Órdenes según Instancia'!H25=0,"-",IF('Órdenes según Instancia'!AB25=0,"-",('Órdenes según Instancia'!H25/'Órdenes según Instancia'!AB25)))</f>
        <v>2.5423728813559324E-2</v>
      </c>
      <c r="E25" s="35">
        <f>IF('Órdenes según Instancia'!M25=0,"-",IF('Órdenes según Instancia'!AB25=0,"-",('Órdenes según Instancia'!M25/'Órdenes según Instancia'!AB25)))</f>
        <v>1.6949152542372881E-2</v>
      </c>
      <c r="F25" s="35">
        <f>IF('Órdenes según Instancia'!R25=0,"-",IF('Órdenes según Instancia'!AB25=0,"-",('Órdenes según Instancia'!R25/'Órdenes según Instancia'!AB25)))</f>
        <v>2.5423728813559324E-2</v>
      </c>
      <c r="G25" s="35" t="str">
        <f>IF('Órdenes según Instancia'!W25=0,"-",IF('Órdenes según Instancia'!AB25=0,"-",('Órdenes según Instancia'!W25/'Órdenes según Instancia'!AB25)))</f>
        <v>-</v>
      </c>
      <c r="H25" s="35" t="str">
        <f>IF('Órdenes según Instancia'!D25=0,"-",IF('Órdenes según Instancia'!AC25=0,"-",('Órdenes según Instancia'!D25/'Órdenes según Instancia'!AC25)))</f>
        <v>-</v>
      </c>
      <c r="I25" s="35" t="str">
        <f>IF('Órdenes según Instancia'!I25=0,"-",IF('Órdenes según Instancia'!AC25=0,"-",('Órdenes según Instancia'!I25/'Órdenes según Instancia'!AC25)))</f>
        <v>-</v>
      </c>
      <c r="J25" s="35" t="str">
        <f>IF('Órdenes según Instancia'!N25=0,"-",IF('Órdenes según Instancia'!AC25=0,"-",('Órdenes según Instancia'!N25/'Órdenes según Instancia'!AC25)))</f>
        <v>-</v>
      </c>
      <c r="K25" s="35" t="str">
        <f>IF('Órdenes según Instancia'!S25=0,"-",IF('Órdenes según Instancia'!AC25=0,"-",('Órdenes según Instancia'!S25/'Órdenes según Instancia'!AC25)))</f>
        <v>-</v>
      </c>
      <c r="L25" s="35" t="str">
        <f>IF('Órdenes según Instancia'!X25=0,"-",IF('Órdenes según Instancia'!AC25=0,"-",('Órdenes según Instancia'!X25/'Órdenes según Instancia'!AC25)))</f>
        <v>-</v>
      </c>
      <c r="M25" s="35">
        <f>IF('Órdenes según Instancia'!E25=0,"-",IF('Órdenes según Instancia'!AD25=0,"-",('Órdenes según Instancia'!E25/'Órdenes según Instancia'!AD25)))</f>
        <v>0.90540540540540537</v>
      </c>
      <c r="N25" s="35">
        <f>IF('Órdenes según Instancia'!J25=0,"-",IF('Órdenes según Instancia'!AD25=0,"-",('Órdenes según Instancia'!J25/'Órdenes según Instancia'!AD25)))</f>
        <v>2.7027027027027029E-2</v>
      </c>
      <c r="O25" s="35">
        <f>IF('Órdenes según Instancia'!O25=0,"-",IF('Órdenes según Instancia'!AD25=0,"-",('Órdenes según Instancia'!O25/'Órdenes según Instancia'!AD25)))</f>
        <v>2.7027027027027029E-2</v>
      </c>
      <c r="P25" s="35">
        <f>IF('Órdenes según Instancia'!T25=0,"-",IF('Órdenes según Instancia'!AD25=0,"-",('Órdenes según Instancia'!T25/'Órdenes según Instancia'!AD25)))</f>
        <v>4.0540540540540543E-2</v>
      </c>
      <c r="Q25" s="35" t="str">
        <f>IF('Órdenes según Instancia'!Y25=0,"-",IF('Órdenes según Instancia'!AD25=0,"-",('Órdenes según Instancia'!Y25/'Órdenes según Instancia'!AD25)))</f>
        <v>-</v>
      </c>
      <c r="R25" s="35">
        <f>IF('Órdenes según Instancia'!F25=0,"-",IF('Órdenes según Instancia'!AE25=0,"-",('Órdenes según Instancia'!F25/'Órdenes según Instancia'!AE25)))</f>
        <v>0.97727272727272729</v>
      </c>
      <c r="S25" s="35">
        <f>IF('Órdenes según Instancia'!K25=0,"-",IF('Órdenes según Instancia'!AE25=0,"-",('Órdenes según Instancia'!K25/'Órdenes según Instancia'!AE25)))</f>
        <v>2.2727272727272728E-2</v>
      </c>
      <c r="T25" s="35" t="str">
        <f>IF('Órdenes según Instancia'!P25=0,"-",IF('Órdenes según Instancia'!AE25=0,"-",('Órdenes según Instancia'!P25/'Órdenes según Instancia'!AE25)))</f>
        <v>-</v>
      </c>
      <c r="U25" s="35" t="str">
        <f>IF('Órdenes según Instancia'!U25=0,"-",IF('Órdenes según Instancia'!AE25=0,"-",('Órdenes según Instancia'!U25/('Órdenes según Instancia'!AE25))))</f>
        <v>-</v>
      </c>
      <c r="V25" s="35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209</v>
      </c>
      <c r="C26" s="35">
        <f>IF('Órdenes según Instancia'!C26=0,"-",IF('Órdenes según Instancia'!AB26=0,"-",('Órdenes según Instancia'!C26/'Órdenes según Instancia'!AB26)))</f>
        <v>0.9642857142857143</v>
      </c>
      <c r="D26" s="35">
        <f>IF('Órdenes según Instancia'!H26=0,"-",IF('Órdenes según Instancia'!AB26=0,"-",('Órdenes según Instancia'!H26/'Órdenes según Instancia'!AB26)))</f>
        <v>1.020408163265306E-2</v>
      </c>
      <c r="E26" s="35">
        <f>IF('Órdenes según Instancia'!M26=0,"-",IF('Órdenes según Instancia'!AB26=0,"-",('Órdenes según Instancia'!M26/'Órdenes según Instancia'!AB26)))</f>
        <v>2.5510204081632654E-2</v>
      </c>
      <c r="F26" s="35" t="str">
        <f>IF('Órdenes según Instancia'!R26=0,"-",IF('Órdenes según Instancia'!AB26=0,"-",('Órdenes según Instancia'!R26/'Órdenes según Instancia'!AB26)))</f>
        <v>-</v>
      </c>
      <c r="G26" s="35" t="str">
        <f>IF('Órdenes según Instancia'!W26=0,"-",IF('Órdenes según Instancia'!AB26=0,"-",('Órdenes según Instancia'!W26/'Órdenes según Instancia'!AB26)))</f>
        <v>-</v>
      </c>
      <c r="H26" s="35" t="str">
        <f>IF('Órdenes según Instancia'!D26=0,"-",IF('Órdenes según Instancia'!AC26=0,"-",('Órdenes según Instancia'!D26/'Órdenes según Instancia'!AC26)))</f>
        <v>-</v>
      </c>
      <c r="I26" s="35" t="str">
        <f>IF('Órdenes según Instancia'!I26=0,"-",IF('Órdenes según Instancia'!AC26=0,"-",('Órdenes según Instancia'!I26/'Órdenes según Instancia'!AC26)))</f>
        <v>-</v>
      </c>
      <c r="J26" s="35" t="str">
        <f>IF('Órdenes según Instancia'!N26=0,"-",IF('Órdenes según Instancia'!AC26=0,"-",('Órdenes según Instancia'!N26/'Órdenes según Instancia'!AC26)))</f>
        <v>-</v>
      </c>
      <c r="K26" s="35" t="str">
        <f>IF('Órdenes según Instancia'!S26=0,"-",IF('Órdenes según Instancia'!AC26=0,"-",('Órdenes según Instancia'!S26/'Órdenes según Instancia'!AC26)))</f>
        <v>-</v>
      </c>
      <c r="L26" s="35" t="str">
        <f>IF('Órdenes según Instancia'!X26=0,"-",IF('Órdenes según Instancia'!AC26=0,"-",('Órdenes según Instancia'!X26/'Órdenes según Instancia'!AC26)))</f>
        <v>-</v>
      </c>
      <c r="M26" s="35">
        <f>IF('Órdenes según Instancia'!E26=0,"-",IF('Órdenes según Instancia'!AD26=0,"-",('Órdenes según Instancia'!E26/'Órdenes según Instancia'!AD26)))</f>
        <v>0.95906432748538006</v>
      </c>
      <c r="N26" s="35">
        <f>IF('Órdenes según Instancia'!J26=0,"-",IF('Órdenes según Instancia'!AD26=0,"-",('Órdenes según Instancia'!J26/'Órdenes según Instancia'!AD26)))</f>
        <v>1.1695906432748537E-2</v>
      </c>
      <c r="O26" s="35">
        <f>IF('Órdenes según Instancia'!O26=0,"-",IF('Órdenes según Instancia'!AD26=0,"-",('Órdenes según Instancia'!O26/'Órdenes según Instancia'!AD26)))</f>
        <v>2.9239766081871343E-2</v>
      </c>
      <c r="P26" s="35" t="str">
        <f>IF('Órdenes según Instancia'!T26=0,"-",IF('Órdenes según Instancia'!AD26=0,"-",('Órdenes según Instancia'!T26/'Órdenes según Instancia'!AD26)))</f>
        <v>-</v>
      </c>
      <c r="Q26" s="35" t="str">
        <f>IF('Órdenes según Instancia'!Y26=0,"-",IF('Órdenes según Instancia'!AD26=0,"-",('Órdenes según Instancia'!Y26/'Órdenes según Instancia'!AD26)))</f>
        <v>-</v>
      </c>
      <c r="R26" s="35">
        <f>IF('Órdenes según Instancia'!F26=0,"-",IF('Órdenes según Instancia'!AE26=0,"-",('Órdenes según Instancia'!F26/'Órdenes según Instancia'!AE26)))</f>
        <v>1</v>
      </c>
      <c r="S26" s="35" t="str">
        <f>IF('Órdenes según Instancia'!K26=0,"-",IF('Órdenes según Instancia'!AE26=0,"-",('Órdenes según Instancia'!K26/'Órdenes según Instancia'!AE26)))</f>
        <v>-</v>
      </c>
      <c r="T26" s="35" t="str">
        <f>IF('Órdenes según Instancia'!P26=0,"-",IF('Órdenes según Instancia'!AE26=0,"-",('Órdenes según Instancia'!P26/'Órdenes según Instancia'!AE26)))</f>
        <v>-</v>
      </c>
      <c r="U26" s="35" t="str">
        <f>IF('Órdenes según Instancia'!U26=0,"-",IF('Órdenes según Instancia'!AE26=0,"-",('Órdenes según Instancia'!U26/('Órdenes según Instancia'!AE26))))</f>
        <v>-</v>
      </c>
      <c r="V26" s="35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210</v>
      </c>
      <c r="C27" s="35">
        <f>IF('Órdenes según Instancia'!C27=0,"-",IF('Órdenes según Instancia'!AB27=0,"-",('Órdenes según Instancia'!C27/'Órdenes según Instancia'!AB27)))</f>
        <v>0.9732142857142857</v>
      </c>
      <c r="D27" s="35">
        <f>IF('Órdenes según Instancia'!H27=0,"-",IF('Órdenes según Instancia'!AB27=0,"-",('Órdenes según Instancia'!H27/'Órdenes según Instancia'!AB27)))</f>
        <v>2.976190476190476E-3</v>
      </c>
      <c r="E27" s="35">
        <f>IF('Órdenes según Instancia'!M27=0,"-",IF('Órdenes según Instancia'!AB27=0,"-",('Órdenes según Instancia'!M27/'Órdenes según Instancia'!AB27)))</f>
        <v>2.3809523809523808E-2</v>
      </c>
      <c r="F27" s="35" t="str">
        <f>IF('Órdenes según Instancia'!R27=0,"-",IF('Órdenes según Instancia'!AB27=0,"-",('Órdenes según Instancia'!R27/'Órdenes según Instancia'!AB27)))</f>
        <v>-</v>
      </c>
      <c r="G27" s="35" t="str">
        <f>IF('Órdenes según Instancia'!W27=0,"-",IF('Órdenes según Instancia'!AB27=0,"-",('Órdenes según Instancia'!W27/'Órdenes según Instancia'!AB27)))</f>
        <v>-</v>
      </c>
      <c r="H27" s="35" t="str">
        <f>IF('Órdenes según Instancia'!D27=0,"-",IF('Órdenes según Instancia'!AC27=0,"-",('Órdenes según Instancia'!D27/'Órdenes según Instancia'!AC27)))</f>
        <v>-</v>
      </c>
      <c r="I27" s="35" t="str">
        <f>IF('Órdenes según Instancia'!I27=0,"-",IF('Órdenes según Instancia'!AC27=0,"-",('Órdenes según Instancia'!I27/'Órdenes según Instancia'!AC27)))</f>
        <v>-</v>
      </c>
      <c r="J27" s="35" t="str">
        <f>IF('Órdenes según Instancia'!N27=0,"-",IF('Órdenes según Instancia'!AC27=0,"-",('Órdenes según Instancia'!N27/'Órdenes según Instancia'!AC27)))</f>
        <v>-</v>
      </c>
      <c r="K27" s="35" t="str">
        <f>IF('Órdenes según Instancia'!S27=0,"-",IF('Órdenes según Instancia'!AC27=0,"-",('Órdenes según Instancia'!S27/'Órdenes según Instancia'!AC27)))</f>
        <v>-</v>
      </c>
      <c r="L27" s="35" t="str">
        <f>IF('Órdenes según Instancia'!X27=0,"-",IF('Órdenes según Instancia'!AC27=0,"-",('Órdenes según Instancia'!X27/'Órdenes según Instancia'!AC27)))</f>
        <v>-</v>
      </c>
      <c r="M27" s="35">
        <f>IF('Órdenes según Instancia'!E27=0,"-",IF('Órdenes según Instancia'!AD27=0,"-",('Órdenes según Instancia'!E27/'Órdenes según Instancia'!AD27)))</f>
        <v>0.97231833910034604</v>
      </c>
      <c r="N27" s="35" t="str">
        <f>IF('Órdenes según Instancia'!J27=0,"-",IF('Órdenes según Instancia'!AD27=0,"-",('Órdenes según Instancia'!J27/'Órdenes según Instancia'!AD27)))</f>
        <v>-</v>
      </c>
      <c r="O27" s="35">
        <f>IF('Órdenes según Instancia'!O27=0,"-",IF('Órdenes según Instancia'!AD27=0,"-",('Órdenes según Instancia'!O27/'Órdenes según Instancia'!AD27)))</f>
        <v>2.768166089965398E-2</v>
      </c>
      <c r="P27" s="35" t="str">
        <f>IF('Órdenes según Instancia'!T27=0,"-",IF('Órdenes según Instancia'!AD27=0,"-",('Órdenes según Instancia'!T27/'Órdenes según Instancia'!AD27)))</f>
        <v>-</v>
      </c>
      <c r="Q27" s="35" t="str">
        <f>IF('Órdenes según Instancia'!Y27=0,"-",IF('Órdenes según Instancia'!AD27=0,"-",('Órdenes según Instancia'!Y27/'Órdenes según Instancia'!AD27)))</f>
        <v>-</v>
      </c>
      <c r="R27" s="35">
        <f>IF('Órdenes según Instancia'!F27=0,"-",IF('Órdenes según Instancia'!AE27=0,"-",('Órdenes según Instancia'!F27/'Órdenes según Instancia'!AE27)))</f>
        <v>0.97872340425531912</v>
      </c>
      <c r="S27" s="35">
        <f>IF('Órdenes según Instancia'!K27=0,"-",IF('Órdenes según Instancia'!AE27=0,"-",('Órdenes según Instancia'!K27/'Órdenes según Instancia'!AE27)))</f>
        <v>2.1276595744680851E-2</v>
      </c>
      <c r="T27" s="35" t="str">
        <f>IF('Órdenes según Instancia'!P27=0,"-",IF('Órdenes según Instancia'!AE27=0,"-",('Órdenes según Instancia'!P27/'Órdenes según Instancia'!AE27)))</f>
        <v>-</v>
      </c>
      <c r="U27" s="35" t="str">
        <f>IF('Órdenes según Instancia'!U27=0,"-",IF('Órdenes según Instancia'!AE27=0,"-",('Órdenes según Instancia'!U27/('Órdenes según Instancia'!AE27))))</f>
        <v>-</v>
      </c>
      <c r="V27" s="35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211</v>
      </c>
      <c r="C28" s="35">
        <f>IF('Órdenes según Instancia'!C28=0,"-",IF('Órdenes según Instancia'!AB28=0,"-",('Órdenes según Instancia'!C28/'Órdenes según Instancia'!AB28)))</f>
        <v>0.68544600938967137</v>
      </c>
      <c r="D28" s="35">
        <f>IF('Órdenes según Instancia'!H28=0,"-",IF('Órdenes según Instancia'!AB28=0,"-",('Órdenes según Instancia'!H28/'Órdenes según Instancia'!AB28)))</f>
        <v>4.6948356807511738E-3</v>
      </c>
      <c r="E28" s="35">
        <f>IF('Órdenes según Instancia'!M28=0,"-",IF('Órdenes según Instancia'!AB28=0,"-",('Órdenes según Instancia'!M28/'Órdenes según Instancia'!AB28)))</f>
        <v>0.27230046948356806</v>
      </c>
      <c r="F28" s="35">
        <f>IF('Órdenes según Instancia'!R28=0,"-",IF('Órdenes según Instancia'!AB28=0,"-",('Órdenes según Instancia'!R28/'Órdenes según Instancia'!AB28)))</f>
        <v>3.7558685446009391E-2</v>
      </c>
      <c r="G28" s="35" t="str">
        <f>IF('Órdenes según Instancia'!W28=0,"-",IF('Órdenes según Instancia'!AB28=0,"-",('Órdenes según Instancia'!W28/'Órdenes según Instancia'!AB28)))</f>
        <v>-</v>
      </c>
      <c r="H28" s="35">
        <f>IF('Órdenes según Instancia'!D28=0,"-",IF('Órdenes según Instancia'!AC28=0,"-",('Órdenes según Instancia'!D28/'Órdenes según Instancia'!AC28)))</f>
        <v>1</v>
      </c>
      <c r="I28" s="35" t="str">
        <f>IF('Órdenes según Instancia'!I28=0,"-",IF('Órdenes según Instancia'!AC28=0,"-",('Órdenes según Instancia'!I28/'Órdenes según Instancia'!AC28)))</f>
        <v>-</v>
      </c>
      <c r="J28" s="35" t="str">
        <f>IF('Órdenes según Instancia'!N28=0,"-",IF('Órdenes según Instancia'!AC28=0,"-",('Órdenes según Instancia'!N28/'Órdenes según Instancia'!AC28)))</f>
        <v>-</v>
      </c>
      <c r="K28" s="35" t="str">
        <f>IF('Órdenes según Instancia'!S28=0,"-",IF('Órdenes según Instancia'!AC28=0,"-",('Órdenes según Instancia'!S28/'Órdenes según Instancia'!AC28)))</f>
        <v>-</v>
      </c>
      <c r="L28" s="35" t="str">
        <f>IF('Órdenes según Instancia'!X28=0,"-",IF('Órdenes según Instancia'!AC28=0,"-",('Órdenes según Instancia'!X28/'Órdenes según Instancia'!AC28)))</f>
        <v>-</v>
      </c>
      <c r="M28" s="35">
        <f>IF('Órdenes según Instancia'!E28=0,"-",IF('Órdenes según Instancia'!AD28=0,"-",('Órdenes según Instancia'!E28/'Órdenes según Instancia'!AD28)))</f>
        <v>0.61271676300578037</v>
      </c>
      <c r="N28" s="35">
        <f>IF('Órdenes según Instancia'!J28=0,"-",IF('Órdenes según Instancia'!AD28=0,"-",('Órdenes según Instancia'!J28/'Órdenes según Instancia'!AD28)))</f>
        <v>5.7803468208092483E-3</v>
      </c>
      <c r="O28" s="35">
        <f>IF('Órdenes según Instancia'!O28=0,"-",IF('Órdenes según Instancia'!AD28=0,"-",('Órdenes según Instancia'!O28/'Órdenes según Instancia'!AD28)))</f>
        <v>0.33526011560693642</v>
      </c>
      <c r="P28" s="35">
        <f>IF('Órdenes según Instancia'!T28=0,"-",IF('Órdenes según Instancia'!AD28=0,"-",('Órdenes según Instancia'!T28/'Órdenes según Instancia'!AD28)))</f>
        <v>4.6242774566473986E-2</v>
      </c>
      <c r="Q28" s="35" t="str">
        <f>IF('Órdenes según Instancia'!Y28=0,"-",IF('Órdenes según Instancia'!AD28=0,"-",('Órdenes según Instancia'!Y28/'Órdenes según Instancia'!AD28)))</f>
        <v>-</v>
      </c>
      <c r="R28" s="35">
        <f>IF('Órdenes según Instancia'!F28=0,"-",IF('Órdenes según Instancia'!AE28=0,"-",('Órdenes según Instancia'!F28/'Órdenes según Instancia'!AE28)))</f>
        <v>1</v>
      </c>
      <c r="S28" s="35" t="str">
        <f>IF('Órdenes según Instancia'!K28=0,"-",IF('Órdenes según Instancia'!AE28=0,"-",('Órdenes según Instancia'!K28/'Órdenes según Instancia'!AE28)))</f>
        <v>-</v>
      </c>
      <c r="T28" s="35" t="str">
        <f>IF('Órdenes según Instancia'!P28=0,"-",IF('Órdenes según Instancia'!AE28=0,"-",('Órdenes según Instancia'!P28/'Órdenes según Instancia'!AE28)))</f>
        <v>-</v>
      </c>
      <c r="U28" s="35" t="str">
        <f>IF('Órdenes según Instancia'!U28=0,"-",IF('Órdenes según Instancia'!AE28=0,"-",('Órdenes según Instancia'!U28/('Órdenes según Instancia'!AE28))))</f>
        <v>-</v>
      </c>
      <c r="V28" s="35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212</v>
      </c>
      <c r="C29" s="35">
        <f>IF('Órdenes según Instancia'!C29=0,"-",IF('Órdenes según Instancia'!AB29=0,"-",('Órdenes según Instancia'!C29/'Órdenes según Instancia'!AB29)))</f>
        <v>0.97587131367292224</v>
      </c>
      <c r="D29" s="35" t="str">
        <f>IF('Órdenes según Instancia'!H29=0,"-",IF('Órdenes según Instancia'!AB29=0,"-",('Órdenes según Instancia'!H29/'Órdenes según Instancia'!AB29)))</f>
        <v>-</v>
      </c>
      <c r="E29" s="35">
        <f>IF('Órdenes según Instancia'!M29=0,"-",IF('Órdenes según Instancia'!AB29=0,"-",('Órdenes según Instancia'!M29/'Órdenes según Instancia'!AB29)))</f>
        <v>2.4128686327077747E-2</v>
      </c>
      <c r="F29" s="35" t="str">
        <f>IF('Órdenes según Instancia'!R29=0,"-",IF('Órdenes según Instancia'!AB29=0,"-",('Órdenes según Instancia'!R29/'Órdenes según Instancia'!AB29)))</f>
        <v>-</v>
      </c>
      <c r="G29" s="35" t="str">
        <f>IF('Órdenes según Instancia'!W29=0,"-",IF('Órdenes según Instancia'!AB29=0,"-",('Órdenes según Instancia'!W29/'Órdenes según Instancia'!AB29)))</f>
        <v>-</v>
      </c>
      <c r="H29" s="35">
        <f>IF('Órdenes según Instancia'!D29=0,"-",IF('Órdenes según Instancia'!AC29=0,"-",('Órdenes según Instancia'!D29/'Órdenes según Instancia'!AC29)))</f>
        <v>1</v>
      </c>
      <c r="I29" s="35" t="str">
        <f>IF('Órdenes según Instancia'!I29=0,"-",IF('Órdenes según Instancia'!AC29=0,"-",('Órdenes según Instancia'!I29/'Órdenes según Instancia'!AC29)))</f>
        <v>-</v>
      </c>
      <c r="J29" s="35" t="str">
        <f>IF('Órdenes según Instancia'!N29=0,"-",IF('Órdenes según Instancia'!AC29=0,"-",('Órdenes según Instancia'!N29/'Órdenes según Instancia'!AC29)))</f>
        <v>-</v>
      </c>
      <c r="K29" s="35" t="str">
        <f>IF('Órdenes según Instancia'!S29=0,"-",IF('Órdenes según Instancia'!AC29=0,"-",('Órdenes según Instancia'!S29/'Órdenes según Instancia'!AC29)))</f>
        <v>-</v>
      </c>
      <c r="L29" s="35" t="str">
        <f>IF('Órdenes según Instancia'!X29=0,"-",IF('Órdenes según Instancia'!AC29=0,"-",('Órdenes según Instancia'!X29/'Órdenes según Instancia'!AC29)))</f>
        <v>-</v>
      </c>
      <c r="M29" s="35">
        <f>IF('Órdenes según Instancia'!E29=0,"-",IF('Órdenes según Instancia'!AD29=0,"-",('Órdenes según Instancia'!E29/'Órdenes según Instancia'!AD29)))</f>
        <v>0.96525096525096521</v>
      </c>
      <c r="N29" s="35" t="str">
        <f>IF('Órdenes según Instancia'!J29=0,"-",IF('Órdenes según Instancia'!AD29=0,"-",('Órdenes según Instancia'!J29/'Órdenes según Instancia'!AD29)))</f>
        <v>-</v>
      </c>
      <c r="O29" s="35">
        <f>IF('Órdenes según Instancia'!O29=0,"-",IF('Órdenes según Instancia'!AD29=0,"-",('Órdenes según Instancia'!O29/'Órdenes según Instancia'!AD29)))</f>
        <v>3.4749034749034749E-2</v>
      </c>
      <c r="P29" s="35" t="str">
        <f>IF('Órdenes según Instancia'!T29=0,"-",IF('Órdenes según Instancia'!AD29=0,"-",('Órdenes según Instancia'!T29/'Órdenes según Instancia'!AD29)))</f>
        <v>-</v>
      </c>
      <c r="Q29" s="35" t="str">
        <f>IF('Órdenes según Instancia'!Y29=0,"-",IF('Órdenes según Instancia'!AD29=0,"-",('Órdenes según Instancia'!Y29/'Órdenes según Instancia'!AD29)))</f>
        <v>-</v>
      </c>
      <c r="R29" s="35">
        <f>IF('Órdenes según Instancia'!F29=0,"-",IF('Órdenes según Instancia'!AE29=0,"-",('Órdenes según Instancia'!F29/'Órdenes según Instancia'!AE29)))</f>
        <v>1</v>
      </c>
      <c r="S29" s="35" t="str">
        <f>IF('Órdenes según Instancia'!K29=0,"-",IF('Órdenes según Instancia'!AE29=0,"-",('Órdenes según Instancia'!K29/'Órdenes según Instancia'!AE29)))</f>
        <v>-</v>
      </c>
      <c r="T29" s="35" t="str">
        <f>IF('Órdenes según Instancia'!P29=0,"-",IF('Órdenes según Instancia'!AE29=0,"-",('Órdenes según Instancia'!P29/'Órdenes según Instancia'!AE29)))</f>
        <v>-</v>
      </c>
      <c r="U29" s="35" t="str">
        <f>IF('Órdenes según Instancia'!U29=0,"-",IF('Órdenes según Instancia'!AE29=0,"-",('Órdenes según Instancia'!U29/('Órdenes según Instancia'!AE29))))</f>
        <v>-</v>
      </c>
      <c r="V29" s="35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213</v>
      </c>
      <c r="C30" s="35">
        <f>IF('Órdenes según Instancia'!C30=0,"-",IF('Órdenes según Instancia'!AB30=0,"-",('Órdenes según Instancia'!C30/'Órdenes según Instancia'!AB30)))</f>
        <v>0.971830985915493</v>
      </c>
      <c r="D30" s="35" t="str">
        <f>IF('Órdenes según Instancia'!H30=0,"-",IF('Órdenes según Instancia'!AB30=0,"-",('Órdenes según Instancia'!H30/'Órdenes según Instancia'!AB30)))</f>
        <v>-</v>
      </c>
      <c r="E30" s="35">
        <f>IF('Órdenes según Instancia'!M30=0,"-",IF('Órdenes según Instancia'!AB30=0,"-",('Órdenes según Instancia'!M30/'Órdenes según Instancia'!AB30)))</f>
        <v>2.8169014084507043E-2</v>
      </c>
      <c r="F30" s="35" t="str">
        <f>IF('Órdenes según Instancia'!R30=0,"-",IF('Órdenes según Instancia'!AB30=0,"-",('Órdenes según Instancia'!R30/'Órdenes según Instancia'!AB30)))</f>
        <v>-</v>
      </c>
      <c r="G30" s="35" t="str">
        <f>IF('Órdenes según Instancia'!W30=0,"-",IF('Órdenes según Instancia'!AB30=0,"-",('Órdenes según Instancia'!W30/'Órdenes según Instancia'!AB30)))</f>
        <v>-</v>
      </c>
      <c r="H30" s="35" t="str">
        <f>IF('Órdenes según Instancia'!D30=0,"-",IF('Órdenes según Instancia'!AC30=0,"-",('Órdenes según Instancia'!D30/'Órdenes según Instancia'!AC30)))</f>
        <v>-</v>
      </c>
      <c r="I30" s="35" t="str">
        <f>IF('Órdenes según Instancia'!I30=0,"-",IF('Órdenes según Instancia'!AC30=0,"-",('Órdenes según Instancia'!I30/'Órdenes según Instancia'!AC30)))</f>
        <v>-</v>
      </c>
      <c r="J30" s="35" t="str">
        <f>IF('Órdenes según Instancia'!N30=0,"-",IF('Órdenes según Instancia'!AC30=0,"-",('Órdenes según Instancia'!N30/'Órdenes según Instancia'!AC30)))</f>
        <v>-</v>
      </c>
      <c r="K30" s="35" t="str">
        <f>IF('Órdenes según Instancia'!S30=0,"-",IF('Órdenes según Instancia'!AC30=0,"-",('Órdenes según Instancia'!S30/'Órdenes según Instancia'!AC30)))</f>
        <v>-</v>
      </c>
      <c r="L30" s="35" t="str">
        <f>IF('Órdenes según Instancia'!X30=0,"-",IF('Órdenes según Instancia'!AC30=0,"-",('Órdenes según Instancia'!X30/'Órdenes según Instancia'!AC30)))</f>
        <v>-</v>
      </c>
      <c r="M30" s="35">
        <f>IF('Órdenes según Instancia'!E30=0,"-",IF('Órdenes según Instancia'!AD30=0,"-",('Órdenes según Instancia'!E30/'Órdenes según Instancia'!AD30)))</f>
        <v>0.95348837209302328</v>
      </c>
      <c r="N30" s="35" t="str">
        <f>IF('Órdenes según Instancia'!J30=0,"-",IF('Órdenes según Instancia'!AD30=0,"-",('Órdenes según Instancia'!J30/'Órdenes según Instancia'!AD30)))</f>
        <v>-</v>
      </c>
      <c r="O30" s="35">
        <f>IF('Órdenes según Instancia'!O30=0,"-",IF('Órdenes según Instancia'!AD30=0,"-",('Órdenes según Instancia'!O30/'Órdenes según Instancia'!AD30)))</f>
        <v>4.6511627906976744E-2</v>
      </c>
      <c r="P30" s="35" t="str">
        <f>IF('Órdenes según Instancia'!T30=0,"-",IF('Órdenes según Instancia'!AD30=0,"-",('Órdenes según Instancia'!T30/'Órdenes según Instancia'!AD30)))</f>
        <v>-</v>
      </c>
      <c r="Q30" s="35" t="str">
        <f>IF('Órdenes según Instancia'!Y30=0,"-",IF('Órdenes según Instancia'!AD30=0,"-",('Órdenes según Instancia'!Y30/'Órdenes según Instancia'!AD30)))</f>
        <v>-</v>
      </c>
      <c r="R30" s="35">
        <f>IF('Órdenes según Instancia'!F30=0,"-",IF('Órdenes según Instancia'!AE30=0,"-",('Órdenes según Instancia'!F30/'Órdenes según Instancia'!AE30)))</f>
        <v>1</v>
      </c>
      <c r="S30" s="35" t="str">
        <f>IF('Órdenes según Instancia'!K30=0,"-",IF('Órdenes según Instancia'!AE30=0,"-",('Órdenes según Instancia'!K30/'Órdenes según Instancia'!AE30)))</f>
        <v>-</v>
      </c>
      <c r="T30" s="35" t="str">
        <f>IF('Órdenes según Instancia'!P30=0,"-",IF('Órdenes según Instancia'!AE30=0,"-",('Órdenes según Instancia'!P30/'Órdenes según Instancia'!AE30)))</f>
        <v>-</v>
      </c>
      <c r="U30" s="35" t="str">
        <f>IF('Órdenes según Instancia'!U30=0,"-",IF('Órdenes según Instancia'!AE30=0,"-",('Órdenes según Instancia'!U30/('Órdenes según Instancia'!AE30))))</f>
        <v>-</v>
      </c>
      <c r="V30" s="35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214</v>
      </c>
      <c r="C31" s="35">
        <f>IF('Órdenes según Instancia'!C31=0,"-",IF('Órdenes según Instancia'!AB31=0,"-",('Órdenes según Instancia'!C31/'Órdenes según Instancia'!AB31)))</f>
        <v>1</v>
      </c>
      <c r="D31" s="35" t="str">
        <f>IF('Órdenes según Instancia'!H31=0,"-",IF('Órdenes según Instancia'!AB31=0,"-",('Órdenes según Instancia'!H31/'Órdenes según Instancia'!AB31)))</f>
        <v>-</v>
      </c>
      <c r="E31" s="35" t="str">
        <f>IF('Órdenes según Instancia'!M31=0,"-",IF('Órdenes según Instancia'!AB31=0,"-",('Órdenes según Instancia'!M31/'Órdenes según Instancia'!AB31)))</f>
        <v>-</v>
      </c>
      <c r="F31" s="35" t="str">
        <f>IF('Órdenes según Instancia'!R31=0,"-",IF('Órdenes según Instancia'!AB31=0,"-",('Órdenes según Instancia'!R31/'Órdenes según Instancia'!AB31)))</f>
        <v>-</v>
      </c>
      <c r="G31" s="35" t="str">
        <f>IF('Órdenes según Instancia'!W31=0,"-",IF('Órdenes según Instancia'!AB31=0,"-",('Órdenes según Instancia'!W31/'Órdenes según Instancia'!AB31)))</f>
        <v>-</v>
      </c>
      <c r="H31" s="35" t="str">
        <f>IF('Órdenes según Instancia'!D31=0,"-",IF('Órdenes según Instancia'!AC31=0,"-",('Órdenes según Instancia'!D31/'Órdenes según Instancia'!AC31)))</f>
        <v>-</v>
      </c>
      <c r="I31" s="35" t="str">
        <f>IF('Órdenes según Instancia'!I31=0,"-",IF('Órdenes según Instancia'!AC31=0,"-",('Órdenes según Instancia'!I31/'Órdenes según Instancia'!AC31)))</f>
        <v>-</v>
      </c>
      <c r="J31" s="35" t="str">
        <f>IF('Órdenes según Instancia'!N31=0,"-",IF('Órdenes según Instancia'!AC31=0,"-",('Órdenes según Instancia'!N31/'Órdenes según Instancia'!AC31)))</f>
        <v>-</v>
      </c>
      <c r="K31" s="35" t="str">
        <f>IF('Órdenes según Instancia'!S31=0,"-",IF('Órdenes según Instancia'!AC31=0,"-",('Órdenes según Instancia'!S31/'Órdenes según Instancia'!AC31)))</f>
        <v>-</v>
      </c>
      <c r="L31" s="35" t="str">
        <f>IF('Órdenes según Instancia'!X31=0,"-",IF('Órdenes según Instancia'!AC31=0,"-",('Órdenes según Instancia'!X31/'Órdenes según Instancia'!AC31)))</f>
        <v>-</v>
      </c>
      <c r="M31" s="35">
        <f>IF('Órdenes según Instancia'!E31=0,"-",IF('Órdenes según Instancia'!AD31=0,"-",('Órdenes según Instancia'!E31/'Órdenes según Instancia'!AD31)))</f>
        <v>1</v>
      </c>
      <c r="N31" s="35" t="str">
        <f>IF('Órdenes según Instancia'!J31=0,"-",IF('Órdenes según Instancia'!AD31=0,"-",('Órdenes según Instancia'!J31/'Órdenes según Instancia'!AD31)))</f>
        <v>-</v>
      </c>
      <c r="O31" s="35" t="str">
        <f>IF('Órdenes según Instancia'!O31=0,"-",IF('Órdenes según Instancia'!AD31=0,"-",('Órdenes según Instancia'!O31/'Órdenes según Instancia'!AD31)))</f>
        <v>-</v>
      </c>
      <c r="P31" s="35" t="str">
        <f>IF('Órdenes según Instancia'!T31=0,"-",IF('Órdenes según Instancia'!AD31=0,"-",('Órdenes según Instancia'!T31/'Órdenes según Instancia'!AD31)))</f>
        <v>-</v>
      </c>
      <c r="Q31" s="35" t="str">
        <f>IF('Órdenes según Instancia'!Y31=0,"-",IF('Órdenes según Instancia'!AD31=0,"-",('Órdenes según Instancia'!Y31/'Órdenes según Instancia'!AD31)))</f>
        <v>-</v>
      </c>
      <c r="R31" s="35">
        <f>IF('Órdenes según Instancia'!F31=0,"-",IF('Órdenes según Instancia'!AE31=0,"-",('Órdenes según Instancia'!F31/'Órdenes según Instancia'!AE31)))</f>
        <v>1</v>
      </c>
      <c r="S31" s="35" t="str">
        <f>IF('Órdenes según Instancia'!K31=0,"-",IF('Órdenes según Instancia'!AE31=0,"-",('Órdenes según Instancia'!K31/'Órdenes según Instancia'!AE31)))</f>
        <v>-</v>
      </c>
      <c r="T31" s="35" t="str">
        <f>IF('Órdenes según Instancia'!P31=0,"-",IF('Órdenes según Instancia'!AE31=0,"-",('Órdenes según Instancia'!P31/'Órdenes según Instancia'!AE31)))</f>
        <v>-</v>
      </c>
      <c r="U31" s="35" t="str">
        <f>IF('Órdenes según Instancia'!U31=0,"-",IF('Órdenes según Instancia'!AE31=0,"-",('Órdenes según Instancia'!U31/('Órdenes según Instancia'!AE31))))</f>
        <v>-</v>
      </c>
      <c r="V31" s="35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4" t="s">
        <v>215</v>
      </c>
      <c r="C32" s="35">
        <f>IF('Órdenes según Instancia'!C32=0,"-",IF('Órdenes según Instancia'!AB32=0,"-",('Órdenes según Instancia'!C32/'Órdenes según Instancia'!AB32)))</f>
        <v>1</v>
      </c>
      <c r="D32" s="35" t="str">
        <f>IF('Órdenes según Instancia'!H32=0,"-",IF('Órdenes según Instancia'!AB32=0,"-",('Órdenes según Instancia'!H32/'Órdenes según Instancia'!AB32)))</f>
        <v>-</v>
      </c>
      <c r="E32" s="35" t="str">
        <f>IF('Órdenes según Instancia'!M32=0,"-",IF('Órdenes según Instancia'!AB32=0,"-",('Órdenes según Instancia'!M32/'Órdenes según Instancia'!AB32)))</f>
        <v>-</v>
      </c>
      <c r="F32" s="35" t="str">
        <f>IF('Órdenes según Instancia'!R32=0,"-",IF('Órdenes según Instancia'!AB32=0,"-",('Órdenes según Instancia'!R32/'Órdenes según Instancia'!AB32)))</f>
        <v>-</v>
      </c>
      <c r="G32" s="35" t="str">
        <f>IF('Órdenes según Instancia'!W32=0,"-",IF('Órdenes según Instancia'!AB32=0,"-",('Órdenes según Instancia'!W32/'Órdenes según Instancia'!AB32)))</f>
        <v>-</v>
      </c>
      <c r="H32" s="35" t="str">
        <f>IF('Órdenes según Instancia'!D32=0,"-",IF('Órdenes según Instancia'!AC32=0,"-",('Órdenes según Instancia'!D32/'Órdenes según Instancia'!AC32)))</f>
        <v>-</v>
      </c>
      <c r="I32" s="35" t="str">
        <f>IF('Órdenes según Instancia'!I32=0,"-",IF('Órdenes según Instancia'!AC32=0,"-",('Órdenes según Instancia'!I32/'Órdenes según Instancia'!AC32)))</f>
        <v>-</v>
      </c>
      <c r="J32" s="35" t="str">
        <f>IF('Órdenes según Instancia'!N32=0,"-",IF('Órdenes según Instancia'!AC32=0,"-",('Órdenes según Instancia'!N32/'Órdenes según Instancia'!AC32)))</f>
        <v>-</v>
      </c>
      <c r="K32" s="35" t="str">
        <f>IF('Órdenes según Instancia'!S32=0,"-",IF('Órdenes según Instancia'!AC32=0,"-",('Órdenes según Instancia'!S32/'Órdenes según Instancia'!AC32)))</f>
        <v>-</v>
      </c>
      <c r="L32" s="35" t="str">
        <f>IF('Órdenes según Instancia'!X32=0,"-",IF('Órdenes según Instancia'!AC32=0,"-",('Órdenes según Instancia'!X32/'Órdenes según Instancia'!AC32)))</f>
        <v>-</v>
      </c>
      <c r="M32" s="35">
        <f>IF('Órdenes según Instancia'!E32=0,"-",IF('Órdenes según Instancia'!AD32=0,"-",('Órdenes según Instancia'!E32/'Órdenes según Instancia'!AD32)))</f>
        <v>1</v>
      </c>
      <c r="N32" s="35" t="str">
        <f>IF('Órdenes según Instancia'!J32=0,"-",IF('Órdenes según Instancia'!AD32=0,"-",('Órdenes según Instancia'!J32/'Órdenes según Instancia'!AD32)))</f>
        <v>-</v>
      </c>
      <c r="O32" s="35" t="str">
        <f>IF('Órdenes según Instancia'!O32=0,"-",IF('Órdenes según Instancia'!AD32=0,"-",('Órdenes según Instancia'!O32/'Órdenes según Instancia'!AD32)))</f>
        <v>-</v>
      </c>
      <c r="P32" s="35" t="str">
        <f>IF('Órdenes según Instancia'!T32=0,"-",IF('Órdenes según Instancia'!AD32=0,"-",('Órdenes según Instancia'!T32/'Órdenes según Instancia'!AD32)))</f>
        <v>-</v>
      </c>
      <c r="Q32" s="35" t="str">
        <f>IF('Órdenes según Instancia'!Y32=0,"-",IF('Órdenes según Instancia'!AD32=0,"-",('Órdenes según Instancia'!Y32/'Órdenes según Instancia'!AD32)))</f>
        <v>-</v>
      </c>
      <c r="R32" s="35">
        <f>IF('Órdenes según Instancia'!F32=0,"-",IF('Órdenes según Instancia'!AE32=0,"-",('Órdenes según Instancia'!F32/'Órdenes según Instancia'!AE32)))</f>
        <v>1</v>
      </c>
      <c r="S32" s="35" t="str">
        <f>IF('Órdenes según Instancia'!K32=0,"-",IF('Órdenes según Instancia'!AE32=0,"-",('Órdenes según Instancia'!K32/'Órdenes según Instancia'!AE32)))</f>
        <v>-</v>
      </c>
      <c r="T32" s="35" t="str">
        <f>IF('Órdenes según Instancia'!P32=0,"-",IF('Órdenes según Instancia'!AE32=0,"-",('Órdenes según Instancia'!P32/'Órdenes según Instancia'!AE32)))</f>
        <v>-</v>
      </c>
      <c r="U32" s="35" t="str">
        <f>IF('Órdenes según Instancia'!U32=0,"-",IF('Órdenes según Instancia'!AE32=0,"-",('Órdenes según Instancia'!U32/('Órdenes según Instancia'!AE32))))</f>
        <v>-</v>
      </c>
      <c r="V32" s="35" t="str">
        <f>IF('Órdenes según Instancia'!Z32=0,"-",IF('Órdenes según Instancia'!AE32=0,"-",('Órdenes según Instancia'!Z32/'Órdenes según Instancia'!AE32)))</f>
        <v>-</v>
      </c>
    </row>
    <row r="33" spans="2:22" ht="20.100000000000001" customHeight="1" thickBot="1" x14ac:dyDescent="0.25">
      <c r="B33" s="4" t="s">
        <v>216</v>
      </c>
      <c r="C33" s="35">
        <f>IF('Órdenes según Instancia'!C33=0,"-",IF('Órdenes según Instancia'!AB33=0,"-",('Órdenes según Instancia'!C33/'Órdenes según Instancia'!AB33)))</f>
        <v>0.9642857142857143</v>
      </c>
      <c r="D33" s="35">
        <f>IF('Órdenes según Instancia'!H33=0,"-",IF('Órdenes según Instancia'!AB33=0,"-",('Órdenes según Instancia'!H33/'Órdenes según Instancia'!AB33)))</f>
        <v>1.7857142857142856E-2</v>
      </c>
      <c r="E33" s="35">
        <f>IF('Órdenes según Instancia'!M33=0,"-",IF('Órdenes según Instancia'!AB33=0,"-",('Órdenes según Instancia'!M33/'Órdenes según Instancia'!AB33)))</f>
        <v>1.7857142857142856E-2</v>
      </c>
      <c r="F33" s="35" t="str">
        <f>IF('Órdenes según Instancia'!R33=0,"-",IF('Órdenes según Instancia'!AB33=0,"-",('Órdenes según Instancia'!R33/'Órdenes según Instancia'!AB33)))</f>
        <v>-</v>
      </c>
      <c r="G33" s="35" t="str">
        <f>IF('Órdenes según Instancia'!W33=0,"-",IF('Órdenes según Instancia'!AB33=0,"-",('Órdenes según Instancia'!W33/'Órdenes según Instancia'!AB33)))</f>
        <v>-</v>
      </c>
      <c r="H33" s="35" t="str">
        <f>IF('Órdenes según Instancia'!D33=0,"-",IF('Órdenes según Instancia'!AC33=0,"-",('Órdenes según Instancia'!D33/'Órdenes según Instancia'!AC33)))</f>
        <v>-</v>
      </c>
      <c r="I33" s="35" t="str">
        <f>IF('Órdenes según Instancia'!I33=0,"-",IF('Órdenes según Instancia'!AC33=0,"-",('Órdenes según Instancia'!I33/'Órdenes según Instancia'!AC33)))</f>
        <v>-</v>
      </c>
      <c r="J33" s="35" t="str">
        <f>IF('Órdenes según Instancia'!N33=0,"-",IF('Órdenes según Instancia'!AC33=0,"-",('Órdenes según Instancia'!N33/'Órdenes según Instancia'!AC33)))</f>
        <v>-</v>
      </c>
      <c r="K33" s="35" t="str">
        <f>IF('Órdenes según Instancia'!S33=0,"-",IF('Órdenes según Instancia'!AC33=0,"-",('Órdenes según Instancia'!S33/'Órdenes según Instancia'!AC33)))</f>
        <v>-</v>
      </c>
      <c r="L33" s="35" t="str">
        <f>IF('Órdenes según Instancia'!X33=0,"-",IF('Órdenes según Instancia'!AC33=0,"-",('Órdenes según Instancia'!X33/'Órdenes según Instancia'!AC33)))</f>
        <v>-</v>
      </c>
      <c r="M33" s="35">
        <f>IF('Órdenes según Instancia'!E33=0,"-",IF('Órdenes según Instancia'!AD33=0,"-",('Órdenes según Instancia'!E33/'Órdenes según Instancia'!AD33)))</f>
        <v>0.95918367346938771</v>
      </c>
      <c r="N33" s="35">
        <f>IF('Órdenes según Instancia'!J33=0,"-",IF('Órdenes según Instancia'!AD33=0,"-",('Órdenes según Instancia'!J33/'Órdenes según Instancia'!AD33)))</f>
        <v>2.0408163265306121E-2</v>
      </c>
      <c r="O33" s="35">
        <f>IF('Órdenes según Instancia'!O33=0,"-",IF('Órdenes según Instancia'!AD33=0,"-",('Órdenes según Instancia'!O33/'Órdenes según Instancia'!AD33)))</f>
        <v>2.0408163265306121E-2</v>
      </c>
      <c r="P33" s="35" t="str">
        <f>IF('Órdenes según Instancia'!T33=0,"-",IF('Órdenes según Instancia'!AD33=0,"-",('Órdenes según Instancia'!T33/'Órdenes según Instancia'!AD33)))</f>
        <v>-</v>
      </c>
      <c r="Q33" s="35" t="str">
        <f>IF('Órdenes según Instancia'!Y33=0,"-",IF('Órdenes según Instancia'!AD33=0,"-",('Órdenes según Instancia'!Y33/'Órdenes según Instancia'!AD33)))</f>
        <v>-</v>
      </c>
      <c r="R33" s="35">
        <f>IF('Órdenes según Instancia'!F33=0,"-",IF('Órdenes según Instancia'!AE33=0,"-",('Órdenes según Instancia'!F33/'Órdenes según Instancia'!AE33)))</f>
        <v>1</v>
      </c>
      <c r="S33" s="35" t="str">
        <f>IF('Órdenes según Instancia'!K33=0,"-",IF('Órdenes según Instancia'!AE33=0,"-",('Órdenes según Instancia'!K33/'Órdenes según Instancia'!AE33)))</f>
        <v>-</v>
      </c>
      <c r="T33" s="35" t="str">
        <f>IF('Órdenes según Instancia'!P33=0,"-",IF('Órdenes según Instancia'!AE33=0,"-",('Órdenes según Instancia'!P33/'Órdenes según Instancia'!AE33)))</f>
        <v>-</v>
      </c>
      <c r="U33" s="35" t="str">
        <f>IF('Órdenes según Instancia'!U33=0,"-",IF('Órdenes según Instancia'!AE33=0,"-",('Órdenes según Instancia'!U33/('Órdenes según Instancia'!AE33))))</f>
        <v>-</v>
      </c>
      <c r="V33" s="35" t="str">
        <f>IF('Órdenes según Instancia'!Z33=0,"-",IF('Órdenes según Instancia'!AE33=0,"-",('Órdenes según Instancia'!Z33/'Órdenes según Instancia'!AE33)))</f>
        <v>-</v>
      </c>
    </row>
    <row r="34" spans="2:22" ht="20.100000000000001" customHeight="1" thickBot="1" x14ac:dyDescent="0.25">
      <c r="B34" s="4" t="s">
        <v>217</v>
      </c>
      <c r="C34" s="35">
        <f>IF('Órdenes según Instancia'!C34=0,"-",IF('Órdenes según Instancia'!AB34=0,"-",('Órdenes según Instancia'!C34/'Órdenes según Instancia'!AB34)))</f>
        <v>1</v>
      </c>
      <c r="D34" s="35" t="str">
        <f>IF('Órdenes según Instancia'!H34=0,"-",IF('Órdenes según Instancia'!AB34=0,"-",('Órdenes según Instancia'!H34/'Órdenes según Instancia'!AB34)))</f>
        <v>-</v>
      </c>
      <c r="E34" s="35" t="str">
        <f>IF('Órdenes según Instancia'!M34=0,"-",IF('Órdenes según Instancia'!AB34=0,"-",('Órdenes según Instancia'!M34/'Órdenes según Instancia'!AB34)))</f>
        <v>-</v>
      </c>
      <c r="F34" s="35" t="str">
        <f>IF('Órdenes según Instancia'!R34=0,"-",IF('Órdenes según Instancia'!AB34=0,"-",('Órdenes según Instancia'!R34/'Órdenes según Instancia'!AB34)))</f>
        <v>-</v>
      </c>
      <c r="G34" s="35" t="str">
        <f>IF('Órdenes según Instancia'!W34=0,"-",IF('Órdenes según Instancia'!AB34=0,"-",('Órdenes según Instancia'!W34/'Órdenes según Instancia'!AB34)))</f>
        <v>-</v>
      </c>
      <c r="H34" s="35" t="str">
        <f>IF('Órdenes según Instancia'!D34=0,"-",IF('Órdenes según Instancia'!AC34=0,"-",('Órdenes según Instancia'!D34/'Órdenes según Instancia'!AC34)))</f>
        <v>-</v>
      </c>
      <c r="I34" s="35" t="str">
        <f>IF('Órdenes según Instancia'!I34=0,"-",IF('Órdenes según Instancia'!AC34=0,"-",('Órdenes según Instancia'!I34/'Órdenes según Instancia'!AC34)))</f>
        <v>-</v>
      </c>
      <c r="J34" s="35" t="str">
        <f>IF('Órdenes según Instancia'!N34=0,"-",IF('Órdenes según Instancia'!AC34=0,"-",('Órdenes según Instancia'!N34/'Órdenes según Instancia'!AC34)))</f>
        <v>-</v>
      </c>
      <c r="K34" s="35" t="str">
        <f>IF('Órdenes según Instancia'!S34=0,"-",IF('Órdenes según Instancia'!AC34=0,"-",('Órdenes según Instancia'!S34/'Órdenes según Instancia'!AC34)))</f>
        <v>-</v>
      </c>
      <c r="L34" s="35" t="str">
        <f>IF('Órdenes según Instancia'!X34=0,"-",IF('Órdenes según Instancia'!AC34=0,"-",('Órdenes según Instancia'!X34/'Órdenes según Instancia'!AC34)))</f>
        <v>-</v>
      </c>
      <c r="M34" s="35">
        <f>IF('Órdenes según Instancia'!E34=0,"-",IF('Órdenes según Instancia'!AD34=0,"-",('Órdenes según Instancia'!E34/'Órdenes según Instancia'!AD34)))</f>
        <v>1</v>
      </c>
      <c r="N34" s="35" t="str">
        <f>IF('Órdenes según Instancia'!J34=0,"-",IF('Órdenes según Instancia'!AD34=0,"-",('Órdenes según Instancia'!J34/'Órdenes según Instancia'!AD34)))</f>
        <v>-</v>
      </c>
      <c r="O34" s="35" t="str">
        <f>IF('Órdenes según Instancia'!O34=0,"-",IF('Órdenes según Instancia'!AD34=0,"-",('Órdenes según Instancia'!O34/'Órdenes según Instancia'!AD34)))</f>
        <v>-</v>
      </c>
      <c r="P34" s="35" t="str">
        <f>IF('Órdenes según Instancia'!T34=0,"-",IF('Órdenes según Instancia'!AD34=0,"-",('Órdenes según Instancia'!T34/'Órdenes según Instancia'!AD34)))</f>
        <v>-</v>
      </c>
      <c r="Q34" s="35" t="str">
        <f>IF('Órdenes según Instancia'!Y34=0,"-",IF('Órdenes según Instancia'!AD34=0,"-",('Órdenes según Instancia'!Y34/'Órdenes según Instancia'!AD34)))</f>
        <v>-</v>
      </c>
      <c r="R34" s="35">
        <f>IF('Órdenes según Instancia'!F34=0,"-",IF('Órdenes según Instancia'!AE34=0,"-",('Órdenes según Instancia'!F34/'Órdenes según Instancia'!AE34)))</f>
        <v>1</v>
      </c>
      <c r="S34" s="35" t="str">
        <f>IF('Órdenes según Instancia'!K34=0,"-",IF('Órdenes según Instancia'!AE34=0,"-",('Órdenes según Instancia'!K34/'Órdenes según Instancia'!AE34)))</f>
        <v>-</v>
      </c>
      <c r="T34" s="35" t="str">
        <f>IF('Órdenes según Instancia'!P34=0,"-",IF('Órdenes según Instancia'!AE34=0,"-",('Órdenes según Instancia'!P34/'Órdenes según Instancia'!AE34)))</f>
        <v>-</v>
      </c>
      <c r="U34" s="35" t="str">
        <f>IF('Órdenes según Instancia'!U34=0,"-",IF('Órdenes según Instancia'!AE34=0,"-",('Órdenes según Instancia'!U34/('Órdenes según Instancia'!AE34))))</f>
        <v>-</v>
      </c>
      <c r="V34" s="35" t="str">
        <f>IF('Órdenes según Instancia'!Z34=0,"-",IF('Órdenes según Instancia'!AE34=0,"-",('Órdenes según Instancia'!Z34/'Órdenes según Instancia'!AE34)))</f>
        <v>-</v>
      </c>
    </row>
    <row r="35" spans="2:22" ht="20.100000000000001" customHeight="1" thickBot="1" x14ac:dyDescent="0.25">
      <c r="B35" s="4" t="s">
        <v>218</v>
      </c>
      <c r="C35" s="35">
        <f>IF('Órdenes según Instancia'!C35=0,"-",IF('Órdenes según Instancia'!AB35=0,"-",('Órdenes según Instancia'!C35/'Órdenes según Instancia'!AB35)))</f>
        <v>1</v>
      </c>
      <c r="D35" s="35" t="str">
        <f>IF('Órdenes según Instancia'!H35=0,"-",IF('Órdenes según Instancia'!AB35=0,"-",('Órdenes según Instancia'!H35/'Órdenes según Instancia'!AB35)))</f>
        <v>-</v>
      </c>
      <c r="E35" s="35" t="str">
        <f>IF('Órdenes según Instancia'!M35=0,"-",IF('Órdenes según Instancia'!AB35=0,"-",('Órdenes según Instancia'!M35/'Órdenes según Instancia'!AB35)))</f>
        <v>-</v>
      </c>
      <c r="F35" s="35" t="str">
        <f>IF('Órdenes según Instancia'!R35=0,"-",IF('Órdenes según Instancia'!AB35=0,"-",('Órdenes según Instancia'!R35/'Órdenes según Instancia'!AB35)))</f>
        <v>-</v>
      </c>
      <c r="G35" s="35" t="str">
        <f>IF('Órdenes según Instancia'!W35=0,"-",IF('Órdenes según Instancia'!AB35=0,"-",('Órdenes según Instancia'!W35/'Órdenes según Instancia'!AB35)))</f>
        <v>-</v>
      </c>
      <c r="H35" s="35" t="str">
        <f>IF('Órdenes según Instancia'!D35=0,"-",IF('Órdenes según Instancia'!AC35=0,"-",('Órdenes según Instancia'!D35/'Órdenes según Instancia'!AC35)))</f>
        <v>-</v>
      </c>
      <c r="I35" s="35" t="str">
        <f>IF('Órdenes según Instancia'!I35=0,"-",IF('Órdenes según Instancia'!AC35=0,"-",('Órdenes según Instancia'!I35/'Órdenes según Instancia'!AC35)))</f>
        <v>-</v>
      </c>
      <c r="J35" s="35" t="str">
        <f>IF('Órdenes según Instancia'!N35=0,"-",IF('Órdenes según Instancia'!AC35=0,"-",('Órdenes según Instancia'!N35/'Órdenes según Instancia'!AC35)))</f>
        <v>-</v>
      </c>
      <c r="K35" s="35" t="str">
        <f>IF('Órdenes según Instancia'!S35=0,"-",IF('Órdenes según Instancia'!AC35=0,"-",('Órdenes según Instancia'!S35/'Órdenes según Instancia'!AC35)))</f>
        <v>-</v>
      </c>
      <c r="L35" s="35" t="str">
        <f>IF('Órdenes según Instancia'!X35=0,"-",IF('Órdenes según Instancia'!AC35=0,"-",('Órdenes según Instancia'!X35/'Órdenes según Instancia'!AC35)))</f>
        <v>-</v>
      </c>
      <c r="M35" s="35">
        <f>IF('Órdenes según Instancia'!E35=0,"-",IF('Órdenes según Instancia'!AD35=0,"-",('Órdenes según Instancia'!E35/'Órdenes según Instancia'!AD35)))</f>
        <v>1</v>
      </c>
      <c r="N35" s="35" t="str">
        <f>IF('Órdenes según Instancia'!J35=0,"-",IF('Órdenes según Instancia'!AD35=0,"-",('Órdenes según Instancia'!J35/'Órdenes según Instancia'!AD35)))</f>
        <v>-</v>
      </c>
      <c r="O35" s="35" t="str">
        <f>IF('Órdenes según Instancia'!O35=0,"-",IF('Órdenes según Instancia'!AD35=0,"-",('Órdenes según Instancia'!O35/'Órdenes según Instancia'!AD35)))</f>
        <v>-</v>
      </c>
      <c r="P35" s="35" t="str">
        <f>IF('Órdenes según Instancia'!T35=0,"-",IF('Órdenes según Instancia'!AD35=0,"-",('Órdenes según Instancia'!T35/'Órdenes según Instancia'!AD35)))</f>
        <v>-</v>
      </c>
      <c r="Q35" s="35" t="str">
        <f>IF('Órdenes según Instancia'!Y35=0,"-",IF('Órdenes según Instancia'!AD35=0,"-",('Órdenes según Instancia'!Y35/'Órdenes según Instancia'!AD35)))</f>
        <v>-</v>
      </c>
      <c r="R35" s="35">
        <f>IF('Órdenes según Instancia'!F35=0,"-",IF('Órdenes según Instancia'!AE35=0,"-",('Órdenes según Instancia'!F35/'Órdenes según Instancia'!AE35)))</f>
        <v>1</v>
      </c>
      <c r="S35" s="35" t="str">
        <f>IF('Órdenes según Instancia'!K35=0,"-",IF('Órdenes según Instancia'!AE35=0,"-",('Órdenes según Instancia'!K35/'Órdenes según Instancia'!AE35)))</f>
        <v>-</v>
      </c>
      <c r="T35" s="35" t="str">
        <f>IF('Órdenes según Instancia'!P35=0,"-",IF('Órdenes según Instancia'!AE35=0,"-",('Órdenes según Instancia'!P35/'Órdenes según Instancia'!AE35)))</f>
        <v>-</v>
      </c>
      <c r="U35" s="35" t="str">
        <f>IF('Órdenes según Instancia'!U35=0,"-",IF('Órdenes según Instancia'!AE35=0,"-",('Órdenes según Instancia'!U35/('Órdenes según Instancia'!AE35))))</f>
        <v>-</v>
      </c>
      <c r="V35" s="35" t="str">
        <f>IF('Órdenes según Instancia'!Z35=0,"-",IF('Órdenes según Instancia'!AE35=0,"-",('Órdenes según Instancia'!Z35/'Órdenes según Instancia'!AE35)))</f>
        <v>-</v>
      </c>
    </row>
    <row r="36" spans="2:22" ht="20.100000000000001" customHeight="1" thickBot="1" x14ac:dyDescent="0.25">
      <c r="B36" s="4" t="s">
        <v>219</v>
      </c>
      <c r="C36" s="35">
        <f>IF('Órdenes según Instancia'!C36=0,"-",IF('Órdenes según Instancia'!AB36=0,"-",('Órdenes según Instancia'!C36/'Órdenes según Instancia'!AB36)))</f>
        <v>0.93333333333333335</v>
      </c>
      <c r="D36" s="35" t="str">
        <f>IF('Órdenes según Instancia'!H36=0,"-",IF('Órdenes según Instancia'!AB36=0,"-",('Órdenes según Instancia'!H36/'Órdenes según Instancia'!AB36)))</f>
        <v>-</v>
      </c>
      <c r="E36" s="35">
        <f>IF('Órdenes según Instancia'!M36=0,"-",IF('Órdenes según Instancia'!AB36=0,"-",('Órdenes según Instancia'!M36/'Órdenes según Instancia'!AB36)))</f>
        <v>6.6666666666666666E-2</v>
      </c>
      <c r="F36" s="35" t="str">
        <f>IF('Órdenes según Instancia'!R36=0,"-",IF('Órdenes según Instancia'!AB36=0,"-",('Órdenes según Instancia'!R36/'Órdenes según Instancia'!AB36)))</f>
        <v>-</v>
      </c>
      <c r="G36" s="35" t="str">
        <f>IF('Órdenes según Instancia'!W36=0,"-",IF('Órdenes según Instancia'!AB36=0,"-",('Órdenes según Instancia'!W36/'Órdenes según Instancia'!AB36)))</f>
        <v>-</v>
      </c>
      <c r="H36" s="35" t="str">
        <f>IF('Órdenes según Instancia'!D36=0,"-",IF('Órdenes según Instancia'!AC36=0,"-",('Órdenes según Instancia'!D36/'Órdenes según Instancia'!AC36)))</f>
        <v>-</v>
      </c>
      <c r="I36" s="35" t="str">
        <f>IF('Órdenes según Instancia'!I36=0,"-",IF('Órdenes según Instancia'!AC36=0,"-",('Órdenes según Instancia'!I36/'Órdenes según Instancia'!AC36)))</f>
        <v>-</v>
      </c>
      <c r="J36" s="35" t="str">
        <f>IF('Órdenes según Instancia'!N36=0,"-",IF('Órdenes según Instancia'!AC36=0,"-",('Órdenes según Instancia'!N36/'Órdenes según Instancia'!AC36)))</f>
        <v>-</v>
      </c>
      <c r="K36" s="35" t="str">
        <f>IF('Órdenes según Instancia'!S36=0,"-",IF('Órdenes según Instancia'!AC36=0,"-",('Órdenes según Instancia'!S36/'Órdenes según Instancia'!AC36)))</f>
        <v>-</v>
      </c>
      <c r="L36" s="35" t="str">
        <f>IF('Órdenes según Instancia'!X36=0,"-",IF('Órdenes según Instancia'!AC36=0,"-",('Órdenes según Instancia'!X36/'Órdenes según Instancia'!AC36)))</f>
        <v>-</v>
      </c>
      <c r="M36" s="35">
        <f>IF('Órdenes según Instancia'!E36=0,"-",IF('Órdenes según Instancia'!AD36=0,"-",('Órdenes según Instancia'!E36/'Órdenes según Instancia'!AD36)))</f>
        <v>0.88888888888888884</v>
      </c>
      <c r="N36" s="35" t="str">
        <f>IF('Órdenes según Instancia'!J36=0,"-",IF('Órdenes según Instancia'!AD36=0,"-",('Órdenes según Instancia'!J36/'Órdenes según Instancia'!AD36)))</f>
        <v>-</v>
      </c>
      <c r="O36" s="35">
        <f>IF('Órdenes según Instancia'!O36=0,"-",IF('Órdenes según Instancia'!AD36=0,"-",('Órdenes según Instancia'!O36/'Órdenes según Instancia'!AD36)))</f>
        <v>0.1111111111111111</v>
      </c>
      <c r="P36" s="35" t="str">
        <f>IF('Órdenes según Instancia'!T36=0,"-",IF('Órdenes según Instancia'!AD36=0,"-",('Órdenes según Instancia'!T36/'Órdenes según Instancia'!AD36)))</f>
        <v>-</v>
      </c>
      <c r="Q36" s="35" t="str">
        <f>IF('Órdenes según Instancia'!Y36=0,"-",IF('Órdenes según Instancia'!AD36=0,"-",('Órdenes según Instancia'!Y36/'Órdenes según Instancia'!AD36)))</f>
        <v>-</v>
      </c>
      <c r="R36" s="35">
        <f>IF('Órdenes según Instancia'!F36=0,"-",IF('Órdenes según Instancia'!AE36=0,"-",('Órdenes según Instancia'!F36/'Órdenes según Instancia'!AE36)))</f>
        <v>1</v>
      </c>
      <c r="S36" s="35" t="str">
        <f>IF('Órdenes según Instancia'!K36=0,"-",IF('Órdenes según Instancia'!AE36=0,"-",('Órdenes según Instancia'!K36/'Órdenes según Instancia'!AE36)))</f>
        <v>-</v>
      </c>
      <c r="T36" s="35" t="str">
        <f>IF('Órdenes según Instancia'!P36=0,"-",IF('Órdenes según Instancia'!AE36=0,"-",('Órdenes según Instancia'!P36/'Órdenes según Instancia'!AE36)))</f>
        <v>-</v>
      </c>
      <c r="U36" s="35" t="str">
        <f>IF('Órdenes según Instancia'!U36=0,"-",IF('Órdenes según Instancia'!AE36=0,"-",('Órdenes según Instancia'!U36/('Órdenes según Instancia'!AE36))))</f>
        <v>-</v>
      </c>
      <c r="V36" s="35" t="str">
        <f>IF('Órdenes según Instancia'!Z36=0,"-",IF('Órdenes según Instancia'!AE36=0,"-",('Órdenes según Instancia'!Z36/'Órdenes según Instancia'!AE36)))</f>
        <v>-</v>
      </c>
    </row>
    <row r="37" spans="2:22" ht="20.100000000000001" customHeight="1" thickBot="1" x14ac:dyDescent="0.25">
      <c r="B37" s="4" t="s">
        <v>220</v>
      </c>
      <c r="C37" s="35">
        <f>IF('Órdenes según Instancia'!C37=0,"-",IF('Órdenes según Instancia'!AB37=0,"-",('Órdenes según Instancia'!C37/'Órdenes según Instancia'!AB37)))</f>
        <v>0.93333333333333335</v>
      </c>
      <c r="D37" s="35" t="str">
        <f>IF('Órdenes según Instancia'!H37=0,"-",IF('Órdenes según Instancia'!AB37=0,"-",('Órdenes según Instancia'!H37/'Órdenes según Instancia'!AB37)))</f>
        <v>-</v>
      </c>
      <c r="E37" s="35">
        <f>IF('Órdenes según Instancia'!M37=0,"-",IF('Órdenes según Instancia'!AB37=0,"-",('Órdenes según Instancia'!M37/'Órdenes según Instancia'!AB37)))</f>
        <v>6.6666666666666666E-2</v>
      </c>
      <c r="F37" s="35" t="str">
        <f>IF('Órdenes según Instancia'!R37=0,"-",IF('Órdenes según Instancia'!AB37=0,"-",('Órdenes según Instancia'!R37/'Órdenes según Instancia'!AB37)))</f>
        <v>-</v>
      </c>
      <c r="G37" s="35" t="str">
        <f>IF('Órdenes según Instancia'!W37=0,"-",IF('Órdenes según Instancia'!AB37=0,"-",('Órdenes según Instancia'!W37/'Órdenes según Instancia'!AB37)))</f>
        <v>-</v>
      </c>
      <c r="H37" s="35" t="str">
        <f>IF('Órdenes según Instancia'!D37=0,"-",IF('Órdenes según Instancia'!AC37=0,"-",('Órdenes según Instancia'!D37/'Órdenes según Instancia'!AC37)))</f>
        <v>-</v>
      </c>
      <c r="I37" s="35" t="str">
        <f>IF('Órdenes según Instancia'!I37=0,"-",IF('Órdenes según Instancia'!AC37=0,"-",('Órdenes según Instancia'!I37/'Órdenes según Instancia'!AC37)))</f>
        <v>-</v>
      </c>
      <c r="J37" s="35" t="str">
        <f>IF('Órdenes según Instancia'!N37=0,"-",IF('Órdenes según Instancia'!AC37=0,"-",('Órdenes según Instancia'!N37/'Órdenes según Instancia'!AC37)))</f>
        <v>-</v>
      </c>
      <c r="K37" s="35" t="str">
        <f>IF('Órdenes según Instancia'!S37=0,"-",IF('Órdenes según Instancia'!AC37=0,"-",('Órdenes según Instancia'!S37/'Órdenes según Instancia'!AC37)))</f>
        <v>-</v>
      </c>
      <c r="L37" s="35" t="str">
        <f>IF('Órdenes según Instancia'!X37=0,"-",IF('Órdenes según Instancia'!AC37=0,"-",('Órdenes según Instancia'!X37/'Órdenes según Instancia'!AC37)))</f>
        <v>-</v>
      </c>
      <c r="M37" s="35">
        <f>IF('Órdenes según Instancia'!E37=0,"-",IF('Órdenes según Instancia'!AD37=0,"-",('Órdenes según Instancia'!E37/'Órdenes según Instancia'!AD37)))</f>
        <v>0.92307692307692313</v>
      </c>
      <c r="N37" s="35" t="str">
        <f>IF('Órdenes según Instancia'!J37=0,"-",IF('Órdenes según Instancia'!AD37=0,"-",('Órdenes según Instancia'!J37/'Órdenes según Instancia'!AD37)))</f>
        <v>-</v>
      </c>
      <c r="O37" s="35">
        <f>IF('Órdenes según Instancia'!O37=0,"-",IF('Órdenes según Instancia'!AD37=0,"-",('Órdenes según Instancia'!O37/'Órdenes según Instancia'!AD37)))</f>
        <v>7.6923076923076927E-2</v>
      </c>
      <c r="P37" s="35" t="str">
        <f>IF('Órdenes según Instancia'!T37=0,"-",IF('Órdenes según Instancia'!AD37=0,"-",('Órdenes según Instancia'!T37/'Órdenes según Instancia'!AD37)))</f>
        <v>-</v>
      </c>
      <c r="Q37" s="35" t="str">
        <f>IF('Órdenes según Instancia'!Y37=0,"-",IF('Órdenes según Instancia'!AD37=0,"-",('Órdenes según Instancia'!Y37/'Órdenes según Instancia'!AD37)))</f>
        <v>-</v>
      </c>
      <c r="R37" s="35">
        <f>IF('Órdenes según Instancia'!F37=0,"-",IF('Órdenes según Instancia'!AE37=0,"-",('Órdenes según Instancia'!F37/'Órdenes según Instancia'!AE37)))</f>
        <v>1</v>
      </c>
      <c r="S37" s="35" t="str">
        <f>IF('Órdenes según Instancia'!K37=0,"-",IF('Órdenes según Instancia'!AE37=0,"-",('Órdenes según Instancia'!K37/'Órdenes según Instancia'!AE37)))</f>
        <v>-</v>
      </c>
      <c r="T37" s="35" t="str">
        <f>IF('Órdenes según Instancia'!P37=0,"-",IF('Órdenes según Instancia'!AE37=0,"-",('Órdenes según Instancia'!P37/'Órdenes según Instancia'!AE37)))</f>
        <v>-</v>
      </c>
      <c r="U37" s="35" t="str">
        <f>IF('Órdenes según Instancia'!U37=0,"-",IF('Órdenes según Instancia'!AE37=0,"-",('Órdenes según Instancia'!U37/('Órdenes según Instancia'!AE37))))</f>
        <v>-</v>
      </c>
      <c r="V37" s="35" t="str">
        <f>IF('Órdenes según Instancia'!Z37=0,"-",IF('Órdenes según Instancia'!AE37=0,"-",('Órdenes según Instancia'!Z37/'Órdenes según Instancia'!AE37)))</f>
        <v>-</v>
      </c>
    </row>
    <row r="38" spans="2:22" ht="20.100000000000001" customHeight="1" thickBot="1" x14ac:dyDescent="0.25">
      <c r="B38" s="4" t="s">
        <v>221</v>
      </c>
      <c r="C38" s="35">
        <f>IF('Órdenes según Instancia'!C38=0,"-",IF('Órdenes según Instancia'!AB38=0,"-",('Órdenes según Instancia'!C38/'Órdenes según Instancia'!AB38)))</f>
        <v>1</v>
      </c>
      <c r="D38" s="35" t="str">
        <f>IF('Órdenes según Instancia'!H38=0,"-",IF('Órdenes según Instancia'!AB38=0,"-",('Órdenes según Instancia'!H38/'Órdenes según Instancia'!AB38)))</f>
        <v>-</v>
      </c>
      <c r="E38" s="35" t="str">
        <f>IF('Órdenes según Instancia'!M38=0,"-",IF('Órdenes según Instancia'!AB38=0,"-",('Órdenes según Instancia'!M38/'Órdenes según Instancia'!AB38)))</f>
        <v>-</v>
      </c>
      <c r="F38" s="35" t="str">
        <f>IF('Órdenes según Instancia'!R38=0,"-",IF('Órdenes según Instancia'!AB38=0,"-",('Órdenes según Instancia'!R38/'Órdenes según Instancia'!AB38)))</f>
        <v>-</v>
      </c>
      <c r="G38" s="35" t="str">
        <f>IF('Órdenes según Instancia'!W38=0,"-",IF('Órdenes según Instancia'!AB38=0,"-",('Órdenes según Instancia'!W38/'Órdenes según Instancia'!AB38)))</f>
        <v>-</v>
      </c>
      <c r="H38" s="35" t="str">
        <f>IF('Órdenes según Instancia'!D38=0,"-",IF('Órdenes según Instancia'!AC38=0,"-",('Órdenes según Instancia'!D38/'Órdenes según Instancia'!AC38)))</f>
        <v>-</v>
      </c>
      <c r="I38" s="35" t="str">
        <f>IF('Órdenes según Instancia'!I38=0,"-",IF('Órdenes según Instancia'!AC38=0,"-",('Órdenes según Instancia'!I38/'Órdenes según Instancia'!AC38)))</f>
        <v>-</v>
      </c>
      <c r="J38" s="35" t="str">
        <f>IF('Órdenes según Instancia'!N38=0,"-",IF('Órdenes según Instancia'!AC38=0,"-",('Órdenes según Instancia'!N38/'Órdenes según Instancia'!AC38)))</f>
        <v>-</v>
      </c>
      <c r="K38" s="35" t="str">
        <f>IF('Órdenes según Instancia'!S38=0,"-",IF('Órdenes según Instancia'!AC38=0,"-",('Órdenes según Instancia'!S38/'Órdenes según Instancia'!AC38)))</f>
        <v>-</v>
      </c>
      <c r="L38" s="35" t="str">
        <f>IF('Órdenes según Instancia'!X38=0,"-",IF('Órdenes según Instancia'!AC38=0,"-",('Órdenes según Instancia'!X38/'Órdenes según Instancia'!AC38)))</f>
        <v>-</v>
      </c>
      <c r="M38" s="35">
        <f>IF('Órdenes según Instancia'!E38=0,"-",IF('Órdenes según Instancia'!AD38=0,"-",('Órdenes según Instancia'!E38/'Órdenes según Instancia'!AD38)))</f>
        <v>1</v>
      </c>
      <c r="N38" s="35" t="str">
        <f>IF('Órdenes según Instancia'!J38=0,"-",IF('Órdenes según Instancia'!AD38=0,"-",('Órdenes según Instancia'!J38/'Órdenes según Instancia'!AD38)))</f>
        <v>-</v>
      </c>
      <c r="O38" s="35" t="str">
        <f>IF('Órdenes según Instancia'!O38=0,"-",IF('Órdenes según Instancia'!AD38=0,"-",('Órdenes según Instancia'!O38/'Órdenes según Instancia'!AD38)))</f>
        <v>-</v>
      </c>
      <c r="P38" s="35" t="str">
        <f>IF('Órdenes según Instancia'!T38=0,"-",IF('Órdenes según Instancia'!AD38=0,"-",('Órdenes según Instancia'!T38/'Órdenes según Instancia'!AD38)))</f>
        <v>-</v>
      </c>
      <c r="Q38" s="35" t="str">
        <f>IF('Órdenes según Instancia'!Y38=0,"-",IF('Órdenes según Instancia'!AD38=0,"-",('Órdenes según Instancia'!Y38/'Órdenes según Instancia'!AD38)))</f>
        <v>-</v>
      </c>
      <c r="R38" s="35">
        <f>IF('Órdenes según Instancia'!F38=0,"-",IF('Órdenes según Instancia'!AE38=0,"-",('Órdenes según Instancia'!F38/'Órdenes según Instancia'!AE38)))</f>
        <v>1</v>
      </c>
      <c r="S38" s="35" t="str">
        <f>IF('Órdenes según Instancia'!K38=0,"-",IF('Órdenes según Instancia'!AE38=0,"-",('Órdenes según Instancia'!K38/'Órdenes según Instancia'!AE38)))</f>
        <v>-</v>
      </c>
      <c r="T38" s="35" t="str">
        <f>IF('Órdenes según Instancia'!P38=0,"-",IF('Órdenes según Instancia'!AE38=0,"-",('Órdenes según Instancia'!P38/'Órdenes según Instancia'!AE38)))</f>
        <v>-</v>
      </c>
      <c r="U38" s="35" t="str">
        <f>IF('Órdenes según Instancia'!U38=0,"-",IF('Órdenes según Instancia'!AE38=0,"-",('Órdenes según Instancia'!U38/('Órdenes según Instancia'!AE38))))</f>
        <v>-</v>
      </c>
      <c r="V38" s="35" t="str">
        <f>IF('Órdenes según Instancia'!Z38=0,"-",IF('Órdenes según Instancia'!AE38=0,"-",('Órdenes según Instancia'!Z38/'Órdenes según Instancia'!AE38)))</f>
        <v>-</v>
      </c>
    </row>
    <row r="39" spans="2:22" ht="20.100000000000001" customHeight="1" thickBot="1" x14ac:dyDescent="0.25">
      <c r="B39" s="4" t="s">
        <v>222</v>
      </c>
      <c r="C39" s="35">
        <f>IF('Órdenes según Instancia'!C39=0,"-",IF('Órdenes según Instancia'!AB39=0,"-",('Órdenes según Instancia'!C39/'Órdenes según Instancia'!AB39)))</f>
        <v>0.91666666666666663</v>
      </c>
      <c r="D39" s="35" t="str">
        <f>IF('Órdenes según Instancia'!H39=0,"-",IF('Órdenes según Instancia'!AB39=0,"-",('Órdenes según Instancia'!H39/'Órdenes según Instancia'!AB39)))</f>
        <v>-</v>
      </c>
      <c r="E39" s="35">
        <f>IF('Órdenes según Instancia'!M39=0,"-",IF('Órdenes según Instancia'!AB39=0,"-",('Órdenes según Instancia'!M39/'Órdenes según Instancia'!AB39)))</f>
        <v>8.3333333333333329E-2</v>
      </c>
      <c r="F39" s="35" t="str">
        <f>IF('Órdenes según Instancia'!R39=0,"-",IF('Órdenes según Instancia'!AB39=0,"-",('Órdenes según Instancia'!R39/'Órdenes según Instancia'!AB39)))</f>
        <v>-</v>
      </c>
      <c r="G39" s="35" t="str">
        <f>IF('Órdenes según Instancia'!W39=0,"-",IF('Órdenes según Instancia'!AB39=0,"-",('Órdenes según Instancia'!W39/'Órdenes según Instancia'!AB39)))</f>
        <v>-</v>
      </c>
      <c r="H39" s="35" t="str">
        <f>IF('Órdenes según Instancia'!D39=0,"-",IF('Órdenes según Instancia'!AC39=0,"-",('Órdenes según Instancia'!D39/'Órdenes según Instancia'!AC39)))</f>
        <v>-</v>
      </c>
      <c r="I39" s="35" t="str">
        <f>IF('Órdenes según Instancia'!I39=0,"-",IF('Órdenes según Instancia'!AC39=0,"-",('Órdenes según Instancia'!I39/'Órdenes según Instancia'!AC39)))</f>
        <v>-</v>
      </c>
      <c r="J39" s="35" t="str">
        <f>IF('Órdenes según Instancia'!N39=0,"-",IF('Órdenes según Instancia'!AC39=0,"-",('Órdenes según Instancia'!N39/'Órdenes según Instancia'!AC39)))</f>
        <v>-</v>
      </c>
      <c r="K39" s="35" t="str">
        <f>IF('Órdenes según Instancia'!S39=0,"-",IF('Órdenes según Instancia'!AC39=0,"-",('Órdenes según Instancia'!S39/'Órdenes según Instancia'!AC39)))</f>
        <v>-</v>
      </c>
      <c r="L39" s="35" t="str">
        <f>IF('Órdenes según Instancia'!X39=0,"-",IF('Órdenes según Instancia'!AC39=0,"-",('Órdenes según Instancia'!X39/'Órdenes según Instancia'!AC39)))</f>
        <v>-</v>
      </c>
      <c r="M39" s="35">
        <f>IF('Órdenes según Instancia'!E39=0,"-",IF('Órdenes según Instancia'!AD39=0,"-",('Órdenes según Instancia'!E39/'Órdenes según Instancia'!AD39)))</f>
        <v>0.90909090909090906</v>
      </c>
      <c r="N39" s="35" t="str">
        <f>IF('Órdenes según Instancia'!J39=0,"-",IF('Órdenes según Instancia'!AD39=0,"-",('Órdenes según Instancia'!J39/'Órdenes según Instancia'!AD39)))</f>
        <v>-</v>
      </c>
      <c r="O39" s="35">
        <f>IF('Órdenes según Instancia'!O39=0,"-",IF('Órdenes según Instancia'!AD39=0,"-",('Órdenes según Instancia'!O39/'Órdenes según Instancia'!AD39)))</f>
        <v>9.0909090909090912E-2</v>
      </c>
      <c r="P39" s="35" t="str">
        <f>IF('Órdenes según Instancia'!T39=0,"-",IF('Órdenes según Instancia'!AD39=0,"-",('Órdenes según Instancia'!T39/'Órdenes según Instancia'!AD39)))</f>
        <v>-</v>
      </c>
      <c r="Q39" s="35" t="str">
        <f>IF('Órdenes según Instancia'!Y39=0,"-",IF('Órdenes según Instancia'!AD39=0,"-",('Órdenes según Instancia'!Y39/'Órdenes según Instancia'!AD39)))</f>
        <v>-</v>
      </c>
      <c r="R39" s="35">
        <f>IF('Órdenes según Instancia'!F39=0,"-",IF('Órdenes según Instancia'!AE39=0,"-",('Órdenes según Instancia'!F39/'Órdenes según Instancia'!AE39)))</f>
        <v>1</v>
      </c>
      <c r="S39" s="35" t="str">
        <f>IF('Órdenes según Instancia'!K39=0,"-",IF('Órdenes según Instancia'!AE39=0,"-",('Órdenes según Instancia'!K39/'Órdenes según Instancia'!AE39)))</f>
        <v>-</v>
      </c>
      <c r="T39" s="35" t="str">
        <f>IF('Órdenes según Instancia'!P39=0,"-",IF('Órdenes según Instancia'!AE39=0,"-",('Órdenes según Instancia'!P39/'Órdenes según Instancia'!AE39)))</f>
        <v>-</v>
      </c>
      <c r="U39" s="35" t="str">
        <f>IF('Órdenes según Instancia'!U39=0,"-",IF('Órdenes según Instancia'!AE39=0,"-",('Órdenes según Instancia'!U39/('Órdenes según Instancia'!AE39))))</f>
        <v>-</v>
      </c>
      <c r="V39" s="35" t="str">
        <f>IF('Órdenes según Instancia'!Z39=0,"-",IF('Órdenes según Instancia'!AE39=0,"-",('Órdenes según Instancia'!Z39/'Órdenes según Instancia'!AE39)))</f>
        <v>-</v>
      </c>
    </row>
    <row r="40" spans="2:22" ht="20.100000000000001" customHeight="1" thickBot="1" x14ac:dyDescent="0.25">
      <c r="B40" s="4" t="s">
        <v>223</v>
      </c>
      <c r="C40" s="35">
        <f>IF('Órdenes según Instancia'!C40=0,"-",IF('Órdenes según Instancia'!AB40=0,"-",('Órdenes según Instancia'!C40/'Órdenes según Instancia'!AB40)))</f>
        <v>0.97916666666666663</v>
      </c>
      <c r="D40" s="35" t="str">
        <f>IF('Órdenes según Instancia'!H40=0,"-",IF('Órdenes según Instancia'!AB40=0,"-",('Órdenes según Instancia'!H40/'Órdenes según Instancia'!AB40)))</f>
        <v>-</v>
      </c>
      <c r="E40" s="35">
        <f>IF('Órdenes según Instancia'!M40=0,"-",IF('Órdenes según Instancia'!AB40=0,"-",('Órdenes según Instancia'!M40/'Órdenes según Instancia'!AB40)))</f>
        <v>2.0833333333333332E-2</v>
      </c>
      <c r="F40" s="35" t="str">
        <f>IF('Órdenes según Instancia'!R40=0,"-",IF('Órdenes según Instancia'!AB40=0,"-",('Órdenes según Instancia'!R40/'Órdenes según Instancia'!AB40)))</f>
        <v>-</v>
      </c>
      <c r="G40" s="35" t="str">
        <f>IF('Órdenes según Instancia'!W40=0,"-",IF('Órdenes según Instancia'!AB40=0,"-",('Órdenes según Instancia'!W40/'Órdenes según Instancia'!AB40)))</f>
        <v>-</v>
      </c>
      <c r="H40" s="35">
        <f>IF('Órdenes según Instancia'!D40=0,"-",IF('Órdenes según Instancia'!AC40=0,"-",('Órdenes según Instancia'!D40/'Órdenes según Instancia'!AC40)))</f>
        <v>1</v>
      </c>
      <c r="I40" s="35" t="str">
        <f>IF('Órdenes según Instancia'!I40=0,"-",IF('Órdenes según Instancia'!AC40=0,"-",('Órdenes según Instancia'!I40/'Órdenes según Instancia'!AC40)))</f>
        <v>-</v>
      </c>
      <c r="J40" s="35" t="str">
        <f>IF('Órdenes según Instancia'!N40=0,"-",IF('Órdenes según Instancia'!AC40=0,"-",('Órdenes según Instancia'!N40/'Órdenes según Instancia'!AC40)))</f>
        <v>-</v>
      </c>
      <c r="K40" s="35" t="str">
        <f>IF('Órdenes según Instancia'!S40=0,"-",IF('Órdenes según Instancia'!AC40=0,"-",('Órdenes según Instancia'!S40/'Órdenes según Instancia'!AC40)))</f>
        <v>-</v>
      </c>
      <c r="L40" s="35" t="str">
        <f>IF('Órdenes según Instancia'!X40=0,"-",IF('Órdenes según Instancia'!AC40=0,"-",('Órdenes según Instancia'!X40/'Órdenes según Instancia'!AC40)))</f>
        <v>-</v>
      </c>
      <c r="M40" s="35">
        <f>IF('Órdenes según Instancia'!E40=0,"-",IF('Órdenes según Instancia'!AD40=0,"-",('Órdenes según Instancia'!E40/'Órdenes según Instancia'!AD40)))</f>
        <v>0.97701149425287359</v>
      </c>
      <c r="N40" s="35" t="str">
        <f>IF('Órdenes según Instancia'!J40=0,"-",IF('Órdenes según Instancia'!AD40=0,"-",('Órdenes según Instancia'!J40/'Órdenes según Instancia'!AD40)))</f>
        <v>-</v>
      </c>
      <c r="O40" s="35">
        <f>IF('Órdenes según Instancia'!O40=0,"-",IF('Órdenes según Instancia'!AD40=0,"-",('Órdenes según Instancia'!O40/'Órdenes según Instancia'!AD40)))</f>
        <v>2.2988505747126436E-2</v>
      </c>
      <c r="P40" s="35" t="str">
        <f>IF('Órdenes según Instancia'!T40=0,"-",IF('Órdenes según Instancia'!AD40=0,"-",('Órdenes según Instancia'!T40/'Órdenes según Instancia'!AD40)))</f>
        <v>-</v>
      </c>
      <c r="Q40" s="35" t="str">
        <f>IF('Órdenes según Instancia'!Y40=0,"-",IF('Órdenes según Instancia'!AD40=0,"-",('Órdenes según Instancia'!Y40/'Órdenes según Instancia'!AD40)))</f>
        <v>-</v>
      </c>
      <c r="R40" s="35">
        <f>IF('Órdenes según Instancia'!F40=0,"-",IF('Órdenes según Instancia'!AE40=0,"-",('Órdenes según Instancia'!F40/'Órdenes según Instancia'!AE40)))</f>
        <v>1</v>
      </c>
      <c r="S40" s="35" t="str">
        <f>IF('Órdenes según Instancia'!K40=0,"-",IF('Órdenes según Instancia'!AE40=0,"-",('Órdenes según Instancia'!K40/'Órdenes según Instancia'!AE40)))</f>
        <v>-</v>
      </c>
      <c r="T40" s="35" t="str">
        <f>IF('Órdenes según Instancia'!P40=0,"-",IF('Órdenes según Instancia'!AE40=0,"-",('Órdenes según Instancia'!P40/'Órdenes según Instancia'!AE40)))</f>
        <v>-</v>
      </c>
      <c r="U40" s="35" t="str">
        <f>IF('Órdenes según Instancia'!U40=0,"-",IF('Órdenes según Instancia'!AE40=0,"-",('Órdenes según Instancia'!U40/('Órdenes según Instancia'!AE40))))</f>
        <v>-</v>
      </c>
      <c r="V40" s="35" t="str">
        <f>IF('Órdenes según Instancia'!Z40=0,"-",IF('Órdenes según Instancia'!AE40=0,"-",('Órdenes según Instancia'!Z40/'Órdenes según Instancia'!AE40)))</f>
        <v>-</v>
      </c>
    </row>
    <row r="41" spans="2:22" ht="20.100000000000001" customHeight="1" thickBot="1" x14ac:dyDescent="0.25">
      <c r="B41" s="4" t="s">
        <v>224</v>
      </c>
      <c r="C41" s="35">
        <f>IF('Órdenes según Instancia'!C41=0,"-",IF('Órdenes según Instancia'!AB41=0,"-",('Órdenes según Instancia'!C41/'Órdenes según Instancia'!AB41)))</f>
        <v>0.80808080808080807</v>
      </c>
      <c r="D41" s="35">
        <f>IF('Órdenes según Instancia'!H41=0,"-",IF('Órdenes según Instancia'!AB41=0,"-",('Órdenes según Instancia'!H41/'Órdenes según Instancia'!AB41)))</f>
        <v>2.0202020202020204E-2</v>
      </c>
      <c r="E41" s="35">
        <f>IF('Órdenes según Instancia'!M41=0,"-",IF('Órdenes según Instancia'!AB41=0,"-",('Órdenes según Instancia'!M41/'Órdenes según Instancia'!AB41)))</f>
        <v>0.17171717171717171</v>
      </c>
      <c r="F41" s="35" t="str">
        <f>IF('Órdenes según Instancia'!R41=0,"-",IF('Órdenes según Instancia'!AB41=0,"-",('Órdenes según Instancia'!R41/'Órdenes según Instancia'!AB41)))</f>
        <v>-</v>
      </c>
      <c r="G41" s="35" t="str">
        <f>IF('Órdenes según Instancia'!W41=0,"-",IF('Órdenes según Instancia'!AB41=0,"-",('Órdenes según Instancia'!W41/'Órdenes según Instancia'!AB41)))</f>
        <v>-</v>
      </c>
      <c r="H41" s="35" t="str">
        <f>IF('Órdenes según Instancia'!D41=0,"-",IF('Órdenes según Instancia'!AC41=0,"-",('Órdenes según Instancia'!D41/'Órdenes según Instancia'!AC41)))</f>
        <v>-</v>
      </c>
      <c r="I41" s="35" t="str">
        <f>IF('Órdenes según Instancia'!I41=0,"-",IF('Órdenes según Instancia'!AC41=0,"-",('Órdenes según Instancia'!I41/'Órdenes según Instancia'!AC41)))</f>
        <v>-</v>
      </c>
      <c r="J41" s="35" t="str">
        <f>IF('Órdenes según Instancia'!N41=0,"-",IF('Órdenes según Instancia'!AC41=0,"-",('Órdenes según Instancia'!N41/'Órdenes según Instancia'!AC41)))</f>
        <v>-</v>
      </c>
      <c r="K41" s="35" t="str">
        <f>IF('Órdenes según Instancia'!S41=0,"-",IF('Órdenes según Instancia'!AC41=0,"-",('Órdenes según Instancia'!S41/'Órdenes según Instancia'!AC41)))</f>
        <v>-</v>
      </c>
      <c r="L41" s="35" t="str">
        <f>IF('Órdenes según Instancia'!X41=0,"-",IF('Órdenes según Instancia'!AC41=0,"-",('Órdenes según Instancia'!X41/'Órdenes según Instancia'!AC41)))</f>
        <v>-</v>
      </c>
      <c r="M41" s="35">
        <f>IF('Órdenes según Instancia'!E41=0,"-",IF('Órdenes según Instancia'!AD41=0,"-",('Órdenes según Instancia'!E41/'Órdenes según Instancia'!AD41)))</f>
        <v>0.75324675324675328</v>
      </c>
      <c r="N41" s="35">
        <f>IF('Órdenes según Instancia'!J41=0,"-",IF('Órdenes según Instancia'!AD41=0,"-",('Órdenes según Instancia'!J41/'Órdenes según Instancia'!AD41)))</f>
        <v>2.5974025974025976E-2</v>
      </c>
      <c r="O41" s="35">
        <f>IF('Órdenes según Instancia'!O41=0,"-",IF('Órdenes según Instancia'!AD41=0,"-",('Órdenes según Instancia'!O41/'Órdenes según Instancia'!AD41)))</f>
        <v>0.22077922077922077</v>
      </c>
      <c r="P41" s="35" t="str">
        <f>IF('Órdenes según Instancia'!T41=0,"-",IF('Órdenes según Instancia'!AD41=0,"-",('Órdenes según Instancia'!T41/'Órdenes según Instancia'!AD41)))</f>
        <v>-</v>
      </c>
      <c r="Q41" s="35" t="str">
        <f>IF('Órdenes según Instancia'!Y41=0,"-",IF('Órdenes según Instancia'!AD41=0,"-",('Órdenes según Instancia'!Y41/'Órdenes según Instancia'!AD41)))</f>
        <v>-</v>
      </c>
      <c r="R41" s="35">
        <f>IF('Órdenes según Instancia'!F41=0,"-",IF('Órdenes según Instancia'!AE41=0,"-",('Órdenes según Instancia'!F41/'Órdenes según Instancia'!AE41)))</f>
        <v>1</v>
      </c>
      <c r="S41" s="35" t="str">
        <f>IF('Órdenes según Instancia'!K41=0,"-",IF('Órdenes según Instancia'!AE41=0,"-",('Órdenes según Instancia'!K41/'Órdenes según Instancia'!AE41)))</f>
        <v>-</v>
      </c>
      <c r="T41" s="35" t="str">
        <f>IF('Órdenes según Instancia'!P41=0,"-",IF('Órdenes según Instancia'!AE41=0,"-",('Órdenes según Instancia'!P41/'Órdenes según Instancia'!AE41)))</f>
        <v>-</v>
      </c>
      <c r="U41" s="35" t="str">
        <f>IF('Órdenes según Instancia'!U41=0,"-",IF('Órdenes según Instancia'!AE41=0,"-",('Órdenes según Instancia'!U41/('Órdenes según Instancia'!AE41))))</f>
        <v>-</v>
      </c>
      <c r="V41" s="35" t="str">
        <f>IF('Órdenes según Instancia'!Z41=0,"-",IF('Órdenes según Instancia'!AE41=0,"-",('Órdenes según Instancia'!Z41/'Órdenes según Instancia'!AE41)))</f>
        <v>-</v>
      </c>
    </row>
    <row r="42" spans="2:22" ht="20.100000000000001" customHeight="1" thickBot="1" x14ac:dyDescent="0.25">
      <c r="B42" s="4" t="s">
        <v>225</v>
      </c>
      <c r="C42" s="35">
        <f>IF('Órdenes según Instancia'!C42=0,"-",IF('Órdenes según Instancia'!AB42=0,"-",('Órdenes según Instancia'!C42/'Órdenes según Instancia'!AB42)))</f>
        <v>0.83333333333333337</v>
      </c>
      <c r="D42" s="35" t="str">
        <f>IF('Órdenes según Instancia'!H42=0,"-",IF('Órdenes según Instancia'!AB42=0,"-",('Órdenes según Instancia'!H42/'Órdenes según Instancia'!AB42)))</f>
        <v>-</v>
      </c>
      <c r="E42" s="35">
        <f>IF('Órdenes según Instancia'!M42=0,"-",IF('Órdenes según Instancia'!AB42=0,"-",('Órdenes según Instancia'!M42/'Órdenes según Instancia'!AB42)))</f>
        <v>0.16666666666666666</v>
      </c>
      <c r="F42" s="35" t="str">
        <f>IF('Órdenes según Instancia'!R42=0,"-",IF('Órdenes según Instancia'!AB42=0,"-",('Órdenes según Instancia'!R42/'Órdenes según Instancia'!AB42)))</f>
        <v>-</v>
      </c>
      <c r="G42" s="35" t="str">
        <f>IF('Órdenes según Instancia'!W42=0,"-",IF('Órdenes según Instancia'!AB42=0,"-",('Órdenes según Instancia'!W42/'Órdenes según Instancia'!AB42)))</f>
        <v>-</v>
      </c>
      <c r="H42" s="35" t="str">
        <f>IF('Órdenes según Instancia'!D42=0,"-",IF('Órdenes según Instancia'!AC42=0,"-",('Órdenes según Instancia'!D42/'Órdenes según Instancia'!AC42)))</f>
        <v>-</v>
      </c>
      <c r="I42" s="35" t="str">
        <f>IF('Órdenes según Instancia'!I42=0,"-",IF('Órdenes según Instancia'!AC42=0,"-",('Órdenes según Instancia'!I42/'Órdenes según Instancia'!AC42)))</f>
        <v>-</v>
      </c>
      <c r="J42" s="35" t="str">
        <f>IF('Órdenes según Instancia'!N42=0,"-",IF('Órdenes según Instancia'!AC42=0,"-",('Órdenes según Instancia'!N42/'Órdenes según Instancia'!AC42)))</f>
        <v>-</v>
      </c>
      <c r="K42" s="35" t="str">
        <f>IF('Órdenes según Instancia'!S42=0,"-",IF('Órdenes según Instancia'!AC42=0,"-",('Órdenes según Instancia'!S42/'Órdenes según Instancia'!AC42)))</f>
        <v>-</v>
      </c>
      <c r="L42" s="35" t="str">
        <f>IF('Órdenes según Instancia'!X42=0,"-",IF('Órdenes según Instancia'!AC42=0,"-",('Órdenes según Instancia'!X42/'Órdenes según Instancia'!AC42)))</f>
        <v>-</v>
      </c>
      <c r="M42" s="35">
        <f>IF('Órdenes según Instancia'!E42=0,"-",IF('Órdenes según Instancia'!AD42=0,"-",('Órdenes según Instancia'!E42/'Órdenes según Instancia'!AD42)))</f>
        <v>0.81818181818181823</v>
      </c>
      <c r="N42" s="35" t="str">
        <f>IF('Órdenes según Instancia'!J42=0,"-",IF('Órdenes según Instancia'!AD42=0,"-",('Órdenes según Instancia'!J42/'Órdenes según Instancia'!AD42)))</f>
        <v>-</v>
      </c>
      <c r="O42" s="35">
        <f>IF('Órdenes según Instancia'!O42=0,"-",IF('Órdenes según Instancia'!AD42=0,"-",('Órdenes según Instancia'!O42/'Órdenes según Instancia'!AD42)))</f>
        <v>0.18181818181818182</v>
      </c>
      <c r="P42" s="35" t="str">
        <f>IF('Órdenes según Instancia'!T42=0,"-",IF('Órdenes según Instancia'!AD42=0,"-",('Órdenes según Instancia'!T42/'Órdenes según Instancia'!AD42)))</f>
        <v>-</v>
      </c>
      <c r="Q42" s="35" t="str">
        <f>IF('Órdenes según Instancia'!Y42=0,"-",IF('Órdenes según Instancia'!AD42=0,"-",('Órdenes según Instancia'!Y42/'Órdenes según Instancia'!AD42)))</f>
        <v>-</v>
      </c>
      <c r="R42" s="35">
        <f>IF('Órdenes según Instancia'!F42=0,"-",IF('Órdenes según Instancia'!AE42=0,"-",('Órdenes según Instancia'!F42/'Órdenes según Instancia'!AE42)))</f>
        <v>1</v>
      </c>
      <c r="S42" s="35" t="str">
        <f>IF('Órdenes según Instancia'!K42=0,"-",IF('Órdenes según Instancia'!AE42=0,"-",('Órdenes según Instancia'!K42/'Órdenes según Instancia'!AE42)))</f>
        <v>-</v>
      </c>
      <c r="T42" s="35" t="str">
        <f>IF('Órdenes según Instancia'!P42=0,"-",IF('Órdenes según Instancia'!AE42=0,"-",('Órdenes según Instancia'!P42/'Órdenes según Instancia'!AE42)))</f>
        <v>-</v>
      </c>
      <c r="U42" s="35" t="str">
        <f>IF('Órdenes según Instancia'!U42=0,"-",IF('Órdenes según Instancia'!AE42=0,"-",('Órdenes según Instancia'!U42/('Órdenes según Instancia'!AE42))))</f>
        <v>-</v>
      </c>
      <c r="V42" s="35" t="str">
        <f>IF('Órdenes según Instancia'!Z42=0,"-",IF('Órdenes según Instancia'!AE42=0,"-",('Órdenes según Instancia'!Z42/'Órdenes según Instancia'!AE42)))</f>
        <v>-</v>
      </c>
    </row>
    <row r="43" spans="2:22" ht="20.100000000000001" customHeight="1" thickBot="1" x14ac:dyDescent="0.25">
      <c r="B43" s="4" t="s">
        <v>226</v>
      </c>
      <c r="C43" s="35">
        <f>IF('Órdenes según Instancia'!C43=0,"-",IF('Órdenes según Instancia'!AB43=0,"-",('Órdenes según Instancia'!C43/'Órdenes según Instancia'!AB43)))</f>
        <v>1</v>
      </c>
      <c r="D43" s="35" t="str">
        <f>IF('Órdenes según Instancia'!H43=0,"-",IF('Órdenes según Instancia'!AB43=0,"-",('Órdenes según Instancia'!H43/'Órdenes según Instancia'!AB43)))</f>
        <v>-</v>
      </c>
      <c r="E43" s="35" t="str">
        <f>IF('Órdenes según Instancia'!M43=0,"-",IF('Órdenes según Instancia'!AB43=0,"-",('Órdenes según Instancia'!M43/'Órdenes según Instancia'!AB43)))</f>
        <v>-</v>
      </c>
      <c r="F43" s="35" t="str">
        <f>IF('Órdenes según Instancia'!R43=0,"-",IF('Órdenes según Instancia'!AB43=0,"-",('Órdenes según Instancia'!R43/'Órdenes según Instancia'!AB43)))</f>
        <v>-</v>
      </c>
      <c r="G43" s="35" t="str">
        <f>IF('Órdenes según Instancia'!W43=0,"-",IF('Órdenes según Instancia'!AB43=0,"-",('Órdenes según Instancia'!W43/'Órdenes según Instancia'!AB43)))</f>
        <v>-</v>
      </c>
      <c r="H43" s="35" t="str">
        <f>IF('Órdenes según Instancia'!D43=0,"-",IF('Órdenes según Instancia'!AC43=0,"-",('Órdenes según Instancia'!D43/'Órdenes según Instancia'!AC43)))</f>
        <v>-</v>
      </c>
      <c r="I43" s="35" t="str">
        <f>IF('Órdenes según Instancia'!I43=0,"-",IF('Órdenes según Instancia'!AC43=0,"-",('Órdenes según Instancia'!I43/'Órdenes según Instancia'!AC43)))</f>
        <v>-</v>
      </c>
      <c r="J43" s="35" t="str">
        <f>IF('Órdenes según Instancia'!N43=0,"-",IF('Órdenes según Instancia'!AC43=0,"-",('Órdenes según Instancia'!N43/'Órdenes según Instancia'!AC43)))</f>
        <v>-</v>
      </c>
      <c r="K43" s="35" t="str">
        <f>IF('Órdenes según Instancia'!S43=0,"-",IF('Órdenes según Instancia'!AC43=0,"-",('Órdenes según Instancia'!S43/'Órdenes según Instancia'!AC43)))</f>
        <v>-</v>
      </c>
      <c r="L43" s="35" t="str">
        <f>IF('Órdenes según Instancia'!X43=0,"-",IF('Órdenes según Instancia'!AC43=0,"-",('Órdenes según Instancia'!X43/'Órdenes según Instancia'!AC43)))</f>
        <v>-</v>
      </c>
      <c r="M43" s="35">
        <f>IF('Órdenes según Instancia'!E43=0,"-",IF('Órdenes según Instancia'!AD43=0,"-",('Órdenes según Instancia'!E43/'Órdenes según Instancia'!AD43)))</f>
        <v>1</v>
      </c>
      <c r="N43" s="35" t="str">
        <f>IF('Órdenes según Instancia'!J43=0,"-",IF('Órdenes según Instancia'!AD43=0,"-",('Órdenes según Instancia'!J43/'Órdenes según Instancia'!AD43)))</f>
        <v>-</v>
      </c>
      <c r="O43" s="35" t="str">
        <f>IF('Órdenes según Instancia'!O43=0,"-",IF('Órdenes según Instancia'!AD43=0,"-",('Órdenes según Instancia'!O43/'Órdenes según Instancia'!AD43)))</f>
        <v>-</v>
      </c>
      <c r="P43" s="35" t="str">
        <f>IF('Órdenes según Instancia'!T43=0,"-",IF('Órdenes según Instancia'!AD43=0,"-",('Órdenes según Instancia'!T43/'Órdenes según Instancia'!AD43)))</f>
        <v>-</v>
      </c>
      <c r="Q43" s="35" t="str">
        <f>IF('Órdenes según Instancia'!Y43=0,"-",IF('Órdenes según Instancia'!AD43=0,"-",('Órdenes según Instancia'!Y43/'Órdenes según Instancia'!AD43)))</f>
        <v>-</v>
      </c>
      <c r="R43" s="35">
        <f>IF('Órdenes según Instancia'!F43=0,"-",IF('Órdenes según Instancia'!AE43=0,"-",('Órdenes según Instancia'!F43/'Órdenes según Instancia'!AE43)))</f>
        <v>1</v>
      </c>
      <c r="S43" s="35" t="str">
        <f>IF('Órdenes según Instancia'!K43=0,"-",IF('Órdenes según Instancia'!AE43=0,"-",('Órdenes según Instancia'!K43/'Órdenes según Instancia'!AE43)))</f>
        <v>-</v>
      </c>
      <c r="T43" s="35" t="str">
        <f>IF('Órdenes según Instancia'!P43=0,"-",IF('Órdenes según Instancia'!AE43=0,"-",('Órdenes según Instancia'!P43/'Órdenes según Instancia'!AE43)))</f>
        <v>-</v>
      </c>
      <c r="U43" s="35" t="str">
        <f>IF('Órdenes según Instancia'!U43=0,"-",IF('Órdenes según Instancia'!AE43=0,"-",('Órdenes según Instancia'!U43/('Órdenes según Instancia'!AE43))))</f>
        <v>-</v>
      </c>
      <c r="V43" s="35" t="str">
        <f>IF('Órdenes según Instancia'!Z43=0,"-",IF('Órdenes según Instancia'!AE43=0,"-",('Órdenes según Instancia'!Z43/'Órdenes según Instancia'!AE43)))</f>
        <v>-</v>
      </c>
    </row>
    <row r="44" spans="2:22" ht="20.100000000000001" customHeight="1" thickBot="1" x14ac:dyDescent="0.25">
      <c r="B44" s="4" t="s">
        <v>227</v>
      </c>
      <c r="C44" s="35">
        <f>IF('Órdenes según Instancia'!C44=0,"-",IF('Órdenes según Instancia'!AB44=0,"-",('Órdenes según Instancia'!C44/'Órdenes según Instancia'!AB44)))</f>
        <v>1</v>
      </c>
      <c r="D44" s="35" t="str">
        <f>IF('Órdenes según Instancia'!H44=0,"-",IF('Órdenes según Instancia'!AB44=0,"-",('Órdenes según Instancia'!H44/'Órdenes según Instancia'!AB44)))</f>
        <v>-</v>
      </c>
      <c r="E44" s="35" t="str">
        <f>IF('Órdenes según Instancia'!M44=0,"-",IF('Órdenes según Instancia'!AB44=0,"-",('Órdenes según Instancia'!M44/'Órdenes según Instancia'!AB44)))</f>
        <v>-</v>
      </c>
      <c r="F44" s="35" t="str">
        <f>IF('Órdenes según Instancia'!R44=0,"-",IF('Órdenes según Instancia'!AB44=0,"-",('Órdenes según Instancia'!R44/'Órdenes según Instancia'!AB44)))</f>
        <v>-</v>
      </c>
      <c r="G44" s="35" t="str">
        <f>IF('Órdenes según Instancia'!W44=0,"-",IF('Órdenes según Instancia'!AB44=0,"-",('Órdenes según Instancia'!W44/'Órdenes según Instancia'!AB44)))</f>
        <v>-</v>
      </c>
      <c r="H44" s="35" t="str">
        <f>IF('Órdenes según Instancia'!D44=0,"-",IF('Órdenes según Instancia'!AC44=0,"-",('Órdenes según Instancia'!D44/'Órdenes según Instancia'!AC44)))</f>
        <v>-</v>
      </c>
      <c r="I44" s="35" t="str">
        <f>IF('Órdenes según Instancia'!I44=0,"-",IF('Órdenes según Instancia'!AC44=0,"-",('Órdenes según Instancia'!I44/'Órdenes según Instancia'!AC44)))</f>
        <v>-</v>
      </c>
      <c r="J44" s="35" t="str">
        <f>IF('Órdenes según Instancia'!N44=0,"-",IF('Órdenes según Instancia'!AC44=0,"-",('Órdenes según Instancia'!N44/'Órdenes según Instancia'!AC44)))</f>
        <v>-</v>
      </c>
      <c r="K44" s="35" t="str">
        <f>IF('Órdenes según Instancia'!S44=0,"-",IF('Órdenes según Instancia'!AC44=0,"-",('Órdenes según Instancia'!S44/'Órdenes según Instancia'!AC44)))</f>
        <v>-</v>
      </c>
      <c r="L44" s="35" t="str">
        <f>IF('Órdenes según Instancia'!X44=0,"-",IF('Órdenes según Instancia'!AC44=0,"-",('Órdenes según Instancia'!X44/'Órdenes según Instancia'!AC44)))</f>
        <v>-</v>
      </c>
      <c r="M44" s="35">
        <f>IF('Órdenes según Instancia'!E44=0,"-",IF('Órdenes según Instancia'!AD44=0,"-",('Órdenes según Instancia'!E44/'Órdenes según Instancia'!AD44)))</f>
        <v>1</v>
      </c>
      <c r="N44" s="35" t="str">
        <f>IF('Órdenes según Instancia'!J44=0,"-",IF('Órdenes según Instancia'!AD44=0,"-",('Órdenes según Instancia'!J44/'Órdenes según Instancia'!AD44)))</f>
        <v>-</v>
      </c>
      <c r="O44" s="35" t="str">
        <f>IF('Órdenes según Instancia'!O44=0,"-",IF('Órdenes según Instancia'!AD44=0,"-",('Órdenes según Instancia'!O44/'Órdenes según Instancia'!AD44)))</f>
        <v>-</v>
      </c>
      <c r="P44" s="35" t="str">
        <f>IF('Órdenes según Instancia'!T44=0,"-",IF('Órdenes según Instancia'!AD44=0,"-",('Órdenes según Instancia'!T44/'Órdenes según Instancia'!AD44)))</f>
        <v>-</v>
      </c>
      <c r="Q44" s="35" t="str">
        <f>IF('Órdenes según Instancia'!Y44=0,"-",IF('Órdenes según Instancia'!AD44=0,"-",('Órdenes según Instancia'!Y44/'Órdenes según Instancia'!AD44)))</f>
        <v>-</v>
      </c>
      <c r="R44" s="35">
        <f>IF('Órdenes según Instancia'!F44=0,"-",IF('Órdenes según Instancia'!AE44=0,"-",('Órdenes según Instancia'!F44/'Órdenes según Instancia'!AE44)))</f>
        <v>1</v>
      </c>
      <c r="S44" s="35" t="str">
        <f>IF('Órdenes según Instancia'!K44=0,"-",IF('Órdenes según Instancia'!AE44=0,"-",('Órdenes según Instancia'!K44/'Órdenes según Instancia'!AE44)))</f>
        <v>-</v>
      </c>
      <c r="T44" s="35" t="str">
        <f>IF('Órdenes según Instancia'!P44=0,"-",IF('Órdenes según Instancia'!AE44=0,"-",('Órdenes según Instancia'!P44/'Órdenes según Instancia'!AE44)))</f>
        <v>-</v>
      </c>
      <c r="U44" s="35" t="str">
        <f>IF('Órdenes según Instancia'!U44=0,"-",IF('Órdenes según Instancia'!AE44=0,"-",('Órdenes según Instancia'!U44/('Órdenes según Instancia'!AE44))))</f>
        <v>-</v>
      </c>
      <c r="V44" s="35" t="str">
        <f>IF('Órdenes según Instancia'!Z44=0,"-",IF('Órdenes según Instancia'!AE44=0,"-",('Órdenes según Instancia'!Z44/'Órdenes según Instancia'!AE44)))</f>
        <v>-</v>
      </c>
    </row>
    <row r="45" spans="2:22" ht="20.100000000000001" customHeight="1" thickBot="1" x14ac:dyDescent="0.25">
      <c r="B45" s="4" t="s">
        <v>228</v>
      </c>
      <c r="C45" s="35">
        <f>IF('Órdenes según Instancia'!C45=0,"-",IF('Órdenes según Instancia'!AB45=0,"-",('Órdenes según Instancia'!C45/'Órdenes según Instancia'!AB45)))</f>
        <v>0.98759305210918114</v>
      </c>
      <c r="D45" s="35">
        <f>IF('Órdenes según Instancia'!H45=0,"-",IF('Órdenes según Instancia'!AB45=0,"-",('Órdenes según Instancia'!H45/'Órdenes según Instancia'!AB45)))</f>
        <v>8.6848635235732014E-3</v>
      </c>
      <c r="E45" s="35">
        <f>IF('Órdenes según Instancia'!M45=0,"-",IF('Órdenes según Instancia'!AB45=0,"-",('Órdenes según Instancia'!M45/'Órdenes según Instancia'!AB45)))</f>
        <v>2.4813895781637717E-3</v>
      </c>
      <c r="F45" s="35">
        <f>IF('Órdenes según Instancia'!R45=0,"-",IF('Órdenes según Instancia'!AB45=0,"-",('Órdenes según Instancia'!R45/'Órdenes según Instancia'!AB45)))</f>
        <v>1.2406947890818859E-3</v>
      </c>
      <c r="G45" s="35" t="str">
        <f>IF('Órdenes según Instancia'!W45=0,"-",IF('Órdenes según Instancia'!AB45=0,"-",('Órdenes según Instancia'!W45/'Órdenes según Instancia'!AB45)))</f>
        <v>-</v>
      </c>
      <c r="H45" s="35">
        <f>IF('Órdenes según Instancia'!D45=0,"-",IF('Órdenes según Instancia'!AC45=0,"-",('Órdenes según Instancia'!D45/'Órdenes según Instancia'!AC45)))</f>
        <v>1</v>
      </c>
      <c r="I45" s="35" t="str">
        <f>IF('Órdenes según Instancia'!I45=0,"-",IF('Órdenes según Instancia'!AC45=0,"-",('Órdenes según Instancia'!I45/'Órdenes según Instancia'!AC45)))</f>
        <v>-</v>
      </c>
      <c r="J45" s="35" t="str">
        <f>IF('Órdenes según Instancia'!N45=0,"-",IF('Órdenes según Instancia'!AC45=0,"-",('Órdenes según Instancia'!N45/'Órdenes según Instancia'!AC45)))</f>
        <v>-</v>
      </c>
      <c r="K45" s="35" t="str">
        <f>IF('Órdenes según Instancia'!S45=0,"-",IF('Órdenes según Instancia'!AC45=0,"-",('Órdenes según Instancia'!S45/'Órdenes según Instancia'!AC45)))</f>
        <v>-</v>
      </c>
      <c r="L45" s="35" t="str">
        <f>IF('Órdenes según Instancia'!X45=0,"-",IF('Órdenes según Instancia'!AC45=0,"-",('Órdenes según Instancia'!X45/'Órdenes según Instancia'!AC45)))</f>
        <v>-</v>
      </c>
      <c r="M45" s="35">
        <f>IF('Órdenes según Instancia'!E45=0,"-",IF('Órdenes según Instancia'!AD45=0,"-",('Órdenes según Instancia'!E45/'Órdenes según Instancia'!AD45)))</f>
        <v>0.98050139275766013</v>
      </c>
      <c r="N45" s="35">
        <f>IF('Órdenes según Instancia'!J45=0,"-",IF('Órdenes según Instancia'!AD45=0,"-",('Órdenes según Instancia'!J45/'Órdenes según Instancia'!AD45)))</f>
        <v>1.1142061281337047E-2</v>
      </c>
      <c r="O45" s="35">
        <f>IF('Órdenes según Instancia'!O45=0,"-",IF('Órdenes según Instancia'!AD45=0,"-",('Órdenes según Instancia'!O45/'Órdenes según Instancia'!AD45)))</f>
        <v>5.5710306406685237E-3</v>
      </c>
      <c r="P45" s="35">
        <f>IF('Órdenes según Instancia'!T45=0,"-",IF('Órdenes según Instancia'!AD45=0,"-",('Órdenes según Instancia'!T45/'Órdenes según Instancia'!AD45)))</f>
        <v>2.7855153203342618E-3</v>
      </c>
      <c r="Q45" s="35" t="str">
        <f>IF('Órdenes según Instancia'!Y45=0,"-",IF('Órdenes según Instancia'!AD45=0,"-",('Órdenes según Instancia'!Y45/'Órdenes según Instancia'!AD45)))</f>
        <v>-</v>
      </c>
      <c r="R45" s="35">
        <f>IF('Órdenes según Instancia'!F45=0,"-",IF('Órdenes según Instancia'!AE45=0,"-",('Órdenes según Instancia'!F45/'Órdenes según Instancia'!AE45)))</f>
        <v>0.99300699300699302</v>
      </c>
      <c r="S45" s="35">
        <f>IF('Órdenes según Instancia'!K45=0,"-",IF('Órdenes según Instancia'!AE45=0,"-",('Órdenes según Instancia'!K45/'Órdenes según Instancia'!AE45)))</f>
        <v>6.993006993006993E-3</v>
      </c>
      <c r="T45" s="35" t="str">
        <f>IF('Órdenes según Instancia'!P45=0,"-",IF('Órdenes según Instancia'!AE45=0,"-",('Órdenes según Instancia'!P45/'Órdenes según Instancia'!AE45)))</f>
        <v>-</v>
      </c>
      <c r="U45" s="35" t="str">
        <f>IF('Órdenes según Instancia'!U45=0,"-",IF('Órdenes según Instancia'!AE45=0,"-",('Órdenes según Instancia'!U45/('Órdenes según Instancia'!AE45))))</f>
        <v>-</v>
      </c>
      <c r="V45" s="35" t="str">
        <f>IF('Órdenes según Instancia'!Z45=0,"-",IF('Órdenes según Instancia'!AE45=0,"-",('Órdenes según Instancia'!Z45/'Órdenes según Instancia'!AE45)))</f>
        <v>-</v>
      </c>
    </row>
    <row r="46" spans="2:22" ht="20.100000000000001" customHeight="1" thickBot="1" x14ac:dyDescent="0.25">
      <c r="B46" s="4" t="s">
        <v>229</v>
      </c>
      <c r="C46" s="35">
        <f>IF('Órdenes según Instancia'!C46=0,"-",IF('Órdenes según Instancia'!AB46=0,"-",('Órdenes según Instancia'!C46/'Órdenes según Instancia'!AB46)))</f>
        <v>0.99212598425196852</v>
      </c>
      <c r="D46" s="35" t="str">
        <f>IF('Órdenes según Instancia'!H46=0,"-",IF('Órdenes según Instancia'!AB46=0,"-",('Órdenes según Instancia'!H46/'Órdenes según Instancia'!AB46)))</f>
        <v>-</v>
      </c>
      <c r="E46" s="35">
        <f>IF('Órdenes según Instancia'!M46=0,"-",IF('Órdenes según Instancia'!AB46=0,"-",('Órdenes según Instancia'!M46/'Órdenes según Instancia'!AB46)))</f>
        <v>7.874015748031496E-3</v>
      </c>
      <c r="F46" s="35" t="str">
        <f>IF('Órdenes según Instancia'!R46=0,"-",IF('Órdenes según Instancia'!AB46=0,"-",('Órdenes según Instancia'!R46/'Órdenes según Instancia'!AB46)))</f>
        <v>-</v>
      </c>
      <c r="G46" s="35" t="str">
        <f>IF('Órdenes según Instancia'!W46=0,"-",IF('Órdenes según Instancia'!AB46=0,"-",('Órdenes según Instancia'!W46/'Órdenes según Instancia'!AB46)))</f>
        <v>-</v>
      </c>
      <c r="H46" s="35" t="str">
        <f>IF('Órdenes según Instancia'!D46=0,"-",IF('Órdenes según Instancia'!AC46=0,"-",('Órdenes según Instancia'!D46/'Órdenes según Instancia'!AC46)))</f>
        <v>-</v>
      </c>
      <c r="I46" s="35" t="str">
        <f>IF('Órdenes según Instancia'!I46=0,"-",IF('Órdenes según Instancia'!AC46=0,"-",('Órdenes según Instancia'!I46/'Órdenes según Instancia'!AC46)))</f>
        <v>-</v>
      </c>
      <c r="J46" s="35" t="str">
        <f>IF('Órdenes según Instancia'!N46=0,"-",IF('Órdenes según Instancia'!AC46=0,"-",('Órdenes según Instancia'!N46/'Órdenes según Instancia'!AC46)))</f>
        <v>-</v>
      </c>
      <c r="K46" s="35" t="str">
        <f>IF('Órdenes según Instancia'!S46=0,"-",IF('Órdenes según Instancia'!AC46=0,"-",('Órdenes según Instancia'!S46/'Órdenes según Instancia'!AC46)))</f>
        <v>-</v>
      </c>
      <c r="L46" s="35" t="str">
        <f>IF('Órdenes según Instancia'!X46=0,"-",IF('Órdenes según Instancia'!AC46=0,"-",('Órdenes según Instancia'!X46/'Órdenes según Instancia'!AC46)))</f>
        <v>-</v>
      </c>
      <c r="M46" s="35">
        <f>IF('Órdenes según Instancia'!E46=0,"-",IF('Órdenes según Instancia'!AD46=0,"-",('Órdenes según Instancia'!E46/'Órdenes según Instancia'!AD46)))</f>
        <v>0.98529411764705888</v>
      </c>
      <c r="N46" s="35" t="str">
        <f>IF('Órdenes según Instancia'!J46=0,"-",IF('Órdenes según Instancia'!AD46=0,"-",('Órdenes según Instancia'!J46/'Órdenes según Instancia'!AD46)))</f>
        <v>-</v>
      </c>
      <c r="O46" s="35">
        <f>IF('Órdenes según Instancia'!O46=0,"-",IF('Órdenes según Instancia'!AD46=0,"-",('Órdenes según Instancia'!O46/'Órdenes según Instancia'!AD46)))</f>
        <v>1.4705882352941176E-2</v>
      </c>
      <c r="P46" s="35" t="str">
        <f>IF('Órdenes según Instancia'!T46=0,"-",IF('Órdenes según Instancia'!AD46=0,"-",('Órdenes según Instancia'!T46/'Órdenes según Instancia'!AD46)))</f>
        <v>-</v>
      </c>
      <c r="Q46" s="35" t="str">
        <f>IF('Órdenes según Instancia'!Y46=0,"-",IF('Órdenes según Instancia'!AD46=0,"-",('Órdenes según Instancia'!Y46/'Órdenes según Instancia'!AD46)))</f>
        <v>-</v>
      </c>
      <c r="R46" s="35">
        <f>IF('Órdenes según Instancia'!F46=0,"-",IF('Órdenes según Instancia'!AE46=0,"-",('Órdenes según Instancia'!F46/'Órdenes según Instancia'!AE46)))</f>
        <v>1</v>
      </c>
      <c r="S46" s="35" t="str">
        <f>IF('Órdenes según Instancia'!K46=0,"-",IF('Órdenes según Instancia'!AE46=0,"-",('Órdenes según Instancia'!K46/'Órdenes según Instancia'!AE46)))</f>
        <v>-</v>
      </c>
      <c r="T46" s="35" t="str">
        <f>IF('Órdenes según Instancia'!P46=0,"-",IF('Órdenes según Instancia'!AE46=0,"-",('Órdenes según Instancia'!P46/'Órdenes según Instancia'!AE46)))</f>
        <v>-</v>
      </c>
      <c r="U46" s="35" t="str">
        <f>IF('Órdenes según Instancia'!U46=0,"-",IF('Órdenes según Instancia'!AE46=0,"-",('Órdenes según Instancia'!U46/('Órdenes según Instancia'!AE46))))</f>
        <v>-</v>
      </c>
      <c r="V46" s="35" t="str">
        <f>IF('Órdenes según Instancia'!Z46=0,"-",IF('Órdenes según Instancia'!AE46=0,"-",('Órdenes según Instancia'!Z46/'Órdenes según Instancia'!AE46)))</f>
        <v>-</v>
      </c>
    </row>
    <row r="47" spans="2:22" ht="20.100000000000001" customHeight="1" thickBot="1" x14ac:dyDescent="0.25">
      <c r="B47" s="4" t="s">
        <v>230</v>
      </c>
      <c r="C47" s="35">
        <f>IF('Órdenes según Instancia'!C47=0,"-",IF('Órdenes según Instancia'!AB47=0,"-",('Órdenes según Instancia'!C47/'Órdenes según Instancia'!AB47)))</f>
        <v>0.75</v>
      </c>
      <c r="D47" s="35" t="str">
        <f>IF('Órdenes según Instancia'!H47=0,"-",IF('Órdenes según Instancia'!AB47=0,"-",('Órdenes según Instancia'!H47/'Órdenes según Instancia'!AB47)))</f>
        <v>-</v>
      </c>
      <c r="E47" s="35">
        <f>IF('Órdenes según Instancia'!M47=0,"-",IF('Órdenes según Instancia'!AB47=0,"-",('Órdenes según Instancia'!M47/'Órdenes según Instancia'!AB47)))</f>
        <v>0.234375</v>
      </c>
      <c r="F47" s="35">
        <f>IF('Órdenes según Instancia'!R47=0,"-",IF('Órdenes según Instancia'!AB47=0,"-",('Órdenes según Instancia'!R47/'Órdenes según Instancia'!AB47)))</f>
        <v>1.5625E-2</v>
      </c>
      <c r="G47" s="35" t="str">
        <f>IF('Órdenes según Instancia'!W47=0,"-",IF('Órdenes según Instancia'!AB47=0,"-",('Órdenes según Instancia'!W47/'Órdenes según Instancia'!AB47)))</f>
        <v>-</v>
      </c>
      <c r="H47" s="35" t="str">
        <f>IF('Órdenes según Instancia'!D47=0,"-",IF('Órdenes según Instancia'!AC47=0,"-",('Órdenes según Instancia'!D47/'Órdenes según Instancia'!AC47)))</f>
        <v>-</v>
      </c>
      <c r="I47" s="35" t="str">
        <f>IF('Órdenes según Instancia'!I47=0,"-",IF('Órdenes según Instancia'!AC47=0,"-",('Órdenes según Instancia'!I47/'Órdenes según Instancia'!AC47)))</f>
        <v>-</v>
      </c>
      <c r="J47" s="35" t="str">
        <f>IF('Órdenes según Instancia'!N47=0,"-",IF('Órdenes según Instancia'!AC47=0,"-",('Órdenes según Instancia'!N47/'Órdenes según Instancia'!AC47)))</f>
        <v>-</v>
      </c>
      <c r="K47" s="35" t="str">
        <f>IF('Órdenes según Instancia'!S47=0,"-",IF('Órdenes según Instancia'!AC47=0,"-",('Órdenes según Instancia'!S47/'Órdenes según Instancia'!AC47)))</f>
        <v>-</v>
      </c>
      <c r="L47" s="35" t="str">
        <f>IF('Órdenes según Instancia'!X47=0,"-",IF('Órdenes según Instancia'!AC47=0,"-",('Órdenes según Instancia'!X47/'Órdenes según Instancia'!AC47)))</f>
        <v>-</v>
      </c>
      <c r="M47" s="35">
        <f>IF('Órdenes según Instancia'!E47=0,"-",IF('Órdenes según Instancia'!AD47=0,"-",('Órdenes según Instancia'!E47/'Órdenes según Instancia'!AD47)))</f>
        <v>0.69230769230769229</v>
      </c>
      <c r="N47" s="35" t="str">
        <f>IF('Órdenes según Instancia'!J47=0,"-",IF('Órdenes según Instancia'!AD47=0,"-",('Órdenes según Instancia'!J47/'Órdenes según Instancia'!AD47)))</f>
        <v>-</v>
      </c>
      <c r="O47" s="35">
        <f>IF('Órdenes según Instancia'!O47=0,"-",IF('Órdenes según Instancia'!AD47=0,"-",('Órdenes según Instancia'!O47/'Órdenes según Instancia'!AD47)))</f>
        <v>0.28846153846153844</v>
      </c>
      <c r="P47" s="35">
        <f>IF('Órdenes según Instancia'!T47=0,"-",IF('Órdenes según Instancia'!AD47=0,"-",('Órdenes según Instancia'!T47/'Órdenes según Instancia'!AD47)))</f>
        <v>1.9230769230769232E-2</v>
      </c>
      <c r="Q47" s="35" t="str">
        <f>IF('Órdenes según Instancia'!Y47=0,"-",IF('Órdenes según Instancia'!AD47=0,"-",('Órdenes según Instancia'!Y47/'Órdenes según Instancia'!AD47)))</f>
        <v>-</v>
      </c>
      <c r="R47" s="35">
        <f>IF('Órdenes según Instancia'!F47=0,"-",IF('Órdenes según Instancia'!AE47=0,"-",('Órdenes según Instancia'!F47/'Órdenes según Instancia'!AE47)))</f>
        <v>1</v>
      </c>
      <c r="S47" s="35" t="str">
        <f>IF('Órdenes según Instancia'!K47=0,"-",IF('Órdenes según Instancia'!AE47=0,"-",('Órdenes según Instancia'!K47/'Órdenes según Instancia'!AE47)))</f>
        <v>-</v>
      </c>
      <c r="T47" s="35" t="str">
        <f>IF('Órdenes según Instancia'!P47=0,"-",IF('Órdenes según Instancia'!AE47=0,"-",('Órdenes según Instancia'!P47/'Órdenes según Instancia'!AE47)))</f>
        <v>-</v>
      </c>
      <c r="U47" s="35" t="str">
        <f>IF('Órdenes según Instancia'!U47=0,"-",IF('Órdenes según Instancia'!AE47=0,"-",('Órdenes según Instancia'!U47/('Órdenes según Instancia'!AE47))))</f>
        <v>-</v>
      </c>
      <c r="V47" s="35" t="str">
        <f>IF('Órdenes según Instancia'!Z47=0,"-",IF('Órdenes según Instancia'!AE47=0,"-",('Órdenes según Instancia'!Z47/'Órdenes según Instancia'!AE47)))</f>
        <v>-</v>
      </c>
    </row>
    <row r="48" spans="2:22" ht="20.100000000000001" customHeight="1" thickBot="1" x14ac:dyDescent="0.25">
      <c r="B48" s="4" t="s">
        <v>231</v>
      </c>
      <c r="C48" s="35">
        <f>IF('Órdenes según Instancia'!C48=0,"-",IF('Órdenes según Instancia'!AB48=0,"-",('Órdenes según Instancia'!C48/'Órdenes según Instancia'!AB48)))</f>
        <v>0.97790055248618779</v>
      </c>
      <c r="D48" s="35" t="str">
        <f>IF('Órdenes según Instancia'!H48=0,"-",IF('Órdenes según Instancia'!AB48=0,"-",('Órdenes según Instancia'!H48/'Órdenes según Instancia'!AB48)))</f>
        <v>-</v>
      </c>
      <c r="E48" s="35">
        <f>IF('Órdenes según Instancia'!M48=0,"-",IF('Órdenes según Instancia'!AB48=0,"-",('Órdenes según Instancia'!M48/'Órdenes según Instancia'!AB48)))</f>
        <v>5.5248618784530384E-3</v>
      </c>
      <c r="F48" s="35">
        <f>IF('Órdenes según Instancia'!R48=0,"-",IF('Órdenes según Instancia'!AB48=0,"-",('Órdenes según Instancia'!R48/'Órdenes según Instancia'!AB48)))</f>
        <v>1.6574585635359115E-2</v>
      </c>
      <c r="G48" s="35" t="str">
        <f>IF('Órdenes según Instancia'!W48=0,"-",IF('Órdenes según Instancia'!AB48=0,"-",('Órdenes según Instancia'!W48/'Órdenes según Instancia'!AB48)))</f>
        <v>-</v>
      </c>
      <c r="H48" s="35" t="str">
        <f>IF('Órdenes según Instancia'!D48=0,"-",IF('Órdenes según Instancia'!AC48=0,"-",('Órdenes según Instancia'!D48/'Órdenes según Instancia'!AC48)))</f>
        <v>-</v>
      </c>
      <c r="I48" s="35" t="str">
        <f>IF('Órdenes según Instancia'!I48=0,"-",IF('Órdenes según Instancia'!AC48=0,"-",('Órdenes según Instancia'!I48/'Órdenes según Instancia'!AC48)))</f>
        <v>-</v>
      </c>
      <c r="J48" s="35" t="str">
        <f>IF('Órdenes según Instancia'!N48=0,"-",IF('Órdenes según Instancia'!AC48=0,"-",('Órdenes según Instancia'!N48/'Órdenes según Instancia'!AC48)))</f>
        <v>-</v>
      </c>
      <c r="K48" s="35" t="str">
        <f>IF('Órdenes según Instancia'!S48=0,"-",IF('Órdenes según Instancia'!AC48=0,"-",('Órdenes según Instancia'!S48/'Órdenes según Instancia'!AC48)))</f>
        <v>-</v>
      </c>
      <c r="L48" s="35" t="str">
        <f>IF('Órdenes según Instancia'!X48=0,"-",IF('Órdenes según Instancia'!AC48=0,"-",('Órdenes según Instancia'!X48/'Órdenes según Instancia'!AC48)))</f>
        <v>-</v>
      </c>
      <c r="M48" s="35">
        <f>IF('Órdenes según Instancia'!E48=0,"-",IF('Órdenes según Instancia'!AD48=0,"-",('Órdenes según Instancia'!E48/'Órdenes según Instancia'!AD48)))</f>
        <v>0.96330275229357798</v>
      </c>
      <c r="N48" s="35" t="str">
        <f>IF('Órdenes según Instancia'!J48=0,"-",IF('Órdenes según Instancia'!AD48=0,"-",('Órdenes según Instancia'!J48/'Órdenes según Instancia'!AD48)))</f>
        <v>-</v>
      </c>
      <c r="O48" s="35">
        <f>IF('Órdenes según Instancia'!O48=0,"-",IF('Órdenes según Instancia'!AD48=0,"-",('Órdenes según Instancia'!O48/'Órdenes según Instancia'!AD48)))</f>
        <v>9.1743119266055051E-3</v>
      </c>
      <c r="P48" s="35">
        <f>IF('Órdenes según Instancia'!T48=0,"-",IF('Órdenes según Instancia'!AD48=0,"-",('Órdenes según Instancia'!T48/'Órdenes según Instancia'!AD48)))</f>
        <v>2.7522935779816515E-2</v>
      </c>
      <c r="Q48" s="35" t="str">
        <f>IF('Órdenes según Instancia'!Y48=0,"-",IF('Órdenes según Instancia'!AD48=0,"-",('Órdenes según Instancia'!Y48/'Órdenes según Instancia'!AD48)))</f>
        <v>-</v>
      </c>
      <c r="R48" s="35">
        <f>IF('Órdenes según Instancia'!F48=0,"-",IF('Órdenes según Instancia'!AE48=0,"-",('Órdenes según Instancia'!F48/'Órdenes según Instancia'!AE48)))</f>
        <v>1</v>
      </c>
      <c r="S48" s="35" t="str">
        <f>IF('Órdenes según Instancia'!K48=0,"-",IF('Órdenes según Instancia'!AE48=0,"-",('Órdenes según Instancia'!K48/'Órdenes según Instancia'!AE48)))</f>
        <v>-</v>
      </c>
      <c r="T48" s="35" t="str">
        <f>IF('Órdenes según Instancia'!P48=0,"-",IF('Órdenes según Instancia'!AE48=0,"-",('Órdenes según Instancia'!P48/'Órdenes según Instancia'!AE48)))</f>
        <v>-</v>
      </c>
      <c r="U48" s="35" t="str">
        <f>IF('Órdenes según Instancia'!U48=0,"-",IF('Órdenes según Instancia'!AE48=0,"-",('Órdenes según Instancia'!U48/('Órdenes según Instancia'!AE48))))</f>
        <v>-</v>
      </c>
      <c r="V48" s="35" t="str">
        <f>IF('Órdenes según Instancia'!Z48=0,"-",IF('Órdenes según Instancia'!AE48=0,"-",('Órdenes según Instancia'!Z48/'Órdenes según Instancia'!AE48)))</f>
        <v>-</v>
      </c>
    </row>
    <row r="49" spans="2:22" ht="20.100000000000001" customHeight="1" thickBot="1" x14ac:dyDescent="0.25">
      <c r="B49" s="4" t="s">
        <v>232</v>
      </c>
      <c r="C49" s="35">
        <f>IF('Órdenes según Instancia'!C49=0,"-",IF('Órdenes según Instancia'!AB49=0,"-",('Órdenes según Instancia'!C49/'Órdenes según Instancia'!AB49)))</f>
        <v>0.90420168067226891</v>
      </c>
      <c r="D49" s="35">
        <f>IF('Órdenes según Instancia'!H49=0,"-",IF('Órdenes según Instancia'!AB49=0,"-",('Órdenes según Instancia'!H49/'Órdenes según Instancia'!AB49)))</f>
        <v>5.0420168067226894E-3</v>
      </c>
      <c r="E49" s="35">
        <f>IF('Órdenes según Instancia'!M49=0,"-",IF('Órdenes según Instancia'!AB49=0,"-",('Órdenes según Instancia'!M49/'Órdenes según Instancia'!AB49)))</f>
        <v>2.8571428571428571E-2</v>
      </c>
      <c r="F49" s="35">
        <f>IF('Órdenes según Instancia'!R49=0,"-",IF('Órdenes según Instancia'!AB49=0,"-",('Órdenes según Instancia'!R49/'Órdenes según Instancia'!AB49)))</f>
        <v>6.2184873949579833E-2</v>
      </c>
      <c r="G49" s="35" t="str">
        <f>IF('Órdenes según Instancia'!W49=0,"-",IF('Órdenes según Instancia'!AB49=0,"-",('Órdenes según Instancia'!W49/'Órdenes según Instancia'!AB49)))</f>
        <v>-</v>
      </c>
      <c r="H49" s="35" t="str">
        <f>IF('Órdenes según Instancia'!D49=0,"-",IF('Órdenes según Instancia'!AC49=0,"-",('Órdenes según Instancia'!D49/'Órdenes según Instancia'!AC49)))</f>
        <v>-</v>
      </c>
      <c r="I49" s="35" t="str">
        <f>IF('Órdenes según Instancia'!I49=0,"-",IF('Órdenes según Instancia'!AC49=0,"-",('Órdenes según Instancia'!I49/'Órdenes según Instancia'!AC49)))</f>
        <v>-</v>
      </c>
      <c r="J49" s="35" t="str">
        <f>IF('Órdenes según Instancia'!N49=0,"-",IF('Órdenes según Instancia'!AC49=0,"-",('Órdenes según Instancia'!N49/'Órdenes según Instancia'!AC49)))</f>
        <v>-</v>
      </c>
      <c r="K49" s="35">
        <f>IF('Órdenes según Instancia'!S49=0,"-",IF('Órdenes según Instancia'!AC49=0,"-",('Órdenes según Instancia'!S49/'Órdenes según Instancia'!AC49)))</f>
        <v>1</v>
      </c>
      <c r="L49" s="35" t="str">
        <f>IF('Órdenes según Instancia'!X49=0,"-",IF('Órdenes según Instancia'!AC49=0,"-",('Órdenes según Instancia'!X49/'Órdenes según Instancia'!AC49)))</f>
        <v>-</v>
      </c>
      <c r="M49" s="35">
        <f>IF('Órdenes según Instancia'!E49=0,"-",IF('Órdenes según Instancia'!AD49=0,"-",('Órdenes según Instancia'!E49/'Órdenes según Instancia'!AD49)))</f>
        <v>0.92190476190476189</v>
      </c>
      <c r="N49" s="35">
        <f>IF('Órdenes según Instancia'!J49=0,"-",IF('Órdenes según Instancia'!AD49=0,"-",('Órdenes según Instancia'!J49/'Órdenes según Instancia'!AD49)))</f>
        <v>1.9047619047619048E-3</v>
      </c>
      <c r="O49" s="35">
        <f>IF('Órdenes según Instancia'!O49=0,"-",IF('Órdenes según Instancia'!AD49=0,"-",('Órdenes según Instancia'!O49/'Órdenes según Instancia'!AD49)))</f>
        <v>3.0476190476190476E-2</v>
      </c>
      <c r="P49" s="35">
        <f>IF('Órdenes según Instancia'!T49=0,"-",IF('Órdenes según Instancia'!AD49=0,"-",('Órdenes según Instancia'!T49/'Órdenes según Instancia'!AD49)))</f>
        <v>4.5714285714285714E-2</v>
      </c>
      <c r="Q49" s="35" t="str">
        <f>IF('Órdenes según Instancia'!Y49=0,"-",IF('Órdenes según Instancia'!AD49=0,"-",('Órdenes según Instancia'!Y49/'Órdenes según Instancia'!AD49)))</f>
        <v>-</v>
      </c>
      <c r="R49" s="35">
        <f>IF('Órdenes según Instancia'!F49=0,"-",IF('Órdenes según Instancia'!AE49=0,"-",('Órdenes según Instancia'!F49/'Órdenes según Instancia'!AE49)))</f>
        <v>0.79411764705882348</v>
      </c>
      <c r="S49" s="35">
        <f>IF('Órdenes según Instancia'!K49=0,"-",IF('Órdenes según Instancia'!AE49=0,"-",('Órdenes según Instancia'!K49/'Órdenes según Instancia'!AE49)))</f>
        <v>2.9411764705882353E-2</v>
      </c>
      <c r="T49" s="35">
        <f>IF('Órdenes según Instancia'!P49=0,"-",IF('Órdenes según Instancia'!AE49=0,"-",('Órdenes según Instancia'!P49/'Órdenes según Instancia'!AE49)))</f>
        <v>1.4705882352941176E-2</v>
      </c>
      <c r="U49" s="35">
        <f>IF('Órdenes según Instancia'!U49=0,"-",IF('Órdenes según Instancia'!AE49=0,"-",('Órdenes según Instancia'!U49/('Órdenes según Instancia'!AE49))))</f>
        <v>0.16176470588235295</v>
      </c>
      <c r="V49" s="35" t="str">
        <f>IF('Órdenes según Instancia'!Z49=0,"-",IF('Órdenes según Instancia'!AE49=0,"-",('Órdenes según Instancia'!Z49/'Órdenes según Instancia'!AE49)))</f>
        <v>-</v>
      </c>
    </row>
    <row r="50" spans="2:22" ht="20.100000000000001" customHeight="1" thickBot="1" x14ac:dyDescent="0.25">
      <c r="B50" s="4" t="s">
        <v>233</v>
      </c>
      <c r="C50" s="35">
        <f>IF('Órdenes según Instancia'!C50=0,"-",IF('Órdenes según Instancia'!AB50=0,"-",('Órdenes según Instancia'!C50/'Órdenes según Instancia'!AB50)))</f>
        <v>0.92045454545454541</v>
      </c>
      <c r="D50" s="35" t="str">
        <f>IF('Órdenes según Instancia'!H50=0,"-",IF('Órdenes según Instancia'!AB50=0,"-",('Órdenes según Instancia'!H50/'Órdenes según Instancia'!AB50)))</f>
        <v>-</v>
      </c>
      <c r="E50" s="35">
        <f>IF('Órdenes según Instancia'!M50=0,"-",IF('Órdenes según Instancia'!AB50=0,"-",('Órdenes según Instancia'!M50/'Órdenes según Instancia'!AB50)))</f>
        <v>6.8181818181818177E-2</v>
      </c>
      <c r="F50" s="35">
        <f>IF('Órdenes según Instancia'!R50=0,"-",IF('Órdenes según Instancia'!AB50=0,"-",('Órdenes según Instancia'!R50/'Órdenes según Instancia'!AB50)))</f>
        <v>1.1363636363636364E-2</v>
      </c>
      <c r="G50" s="35" t="str">
        <f>IF('Órdenes según Instancia'!W50=0,"-",IF('Órdenes según Instancia'!AB50=0,"-",('Órdenes según Instancia'!W50/'Órdenes según Instancia'!AB50)))</f>
        <v>-</v>
      </c>
      <c r="H50" s="35">
        <f>IF('Órdenes según Instancia'!D50=0,"-",IF('Órdenes según Instancia'!AC50=0,"-",('Órdenes según Instancia'!D50/'Órdenes según Instancia'!AC50)))</f>
        <v>1</v>
      </c>
      <c r="I50" s="35" t="str">
        <f>IF('Órdenes según Instancia'!I50=0,"-",IF('Órdenes según Instancia'!AC50=0,"-",('Órdenes según Instancia'!I50/'Órdenes según Instancia'!AC50)))</f>
        <v>-</v>
      </c>
      <c r="J50" s="35" t="str">
        <f>IF('Órdenes según Instancia'!N50=0,"-",IF('Órdenes según Instancia'!AC50=0,"-",('Órdenes según Instancia'!N50/'Órdenes según Instancia'!AC50)))</f>
        <v>-</v>
      </c>
      <c r="K50" s="35" t="str">
        <f>IF('Órdenes según Instancia'!S50=0,"-",IF('Órdenes según Instancia'!AC50=0,"-",('Órdenes según Instancia'!S50/'Órdenes según Instancia'!AC50)))</f>
        <v>-</v>
      </c>
      <c r="L50" s="35" t="str">
        <f>IF('Órdenes según Instancia'!X50=0,"-",IF('Órdenes según Instancia'!AC50=0,"-",('Órdenes según Instancia'!X50/'Órdenes según Instancia'!AC50)))</f>
        <v>-</v>
      </c>
      <c r="M50" s="35">
        <f>IF('Órdenes según Instancia'!E50=0,"-",IF('Órdenes según Instancia'!AD50=0,"-",('Órdenes según Instancia'!E50/'Órdenes según Instancia'!AD50)))</f>
        <v>0.90540540540540537</v>
      </c>
      <c r="N50" s="35" t="str">
        <f>IF('Órdenes según Instancia'!J50=0,"-",IF('Órdenes según Instancia'!AD50=0,"-",('Órdenes según Instancia'!J50/'Órdenes según Instancia'!AD50)))</f>
        <v>-</v>
      </c>
      <c r="O50" s="35">
        <f>IF('Órdenes según Instancia'!O50=0,"-",IF('Órdenes según Instancia'!AD50=0,"-",('Órdenes según Instancia'!O50/'Órdenes según Instancia'!AD50)))</f>
        <v>8.1081081081081086E-2</v>
      </c>
      <c r="P50" s="35">
        <f>IF('Órdenes según Instancia'!T50=0,"-",IF('Órdenes según Instancia'!AD50=0,"-",('Órdenes según Instancia'!T50/'Órdenes según Instancia'!AD50)))</f>
        <v>1.3513513513513514E-2</v>
      </c>
      <c r="Q50" s="35" t="str">
        <f>IF('Órdenes según Instancia'!Y50=0,"-",IF('Órdenes según Instancia'!AD50=0,"-",('Órdenes según Instancia'!Y50/'Órdenes según Instancia'!AD50)))</f>
        <v>-</v>
      </c>
      <c r="R50" s="35">
        <f>IF('Órdenes según Instancia'!F50=0,"-",IF('Órdenes según Instancia'!AE50=0,"-",('Órdenes según Instancia'!F50/'Órdenes según Instancia'!AE50)))</f>
        <v>1</v>
      </c>
      <c r="S50" s="35" t="str">
        <f>IF('Órdenes según Instancia'!K50=0,"-",IF('Órdenes según Instancia'!AE50=0,"-",('Órdenes según Instancia'!K50/'Órdenes según Instancia'!AE50)))</f>
        <v>-</v>
      </c>
      <c r="T50" s="35" t="str">
        <f>IF('Órdenes según Instancia'!P50=0,"-",IF('Órdenes según Instancia'!AE50=0,"-",('Órdenes según Instancia'!P50/'Órdenes según Instancia'!AE50)))</f>
        <v>-</v>
      </c>
      <c r="U50" s="35" t="str">
        <f>IF('Órdenes según Instancia'!U50=0,"-",IF('Órdenes según Instancia'!AE50=0,"-",('Órdenes según Instancia'!U50/('Órdenes según Instancia'!AE50))))</f>
        <v>-</v>
      </c>
      <c r="V50" s="35" t="str">
        <f>IF('Órdenes según Instancia'!Z50=0,"-",IF('Órdenes según Instancia'!AE50=0,"-",('Órdenes según Instancia'!Z50/'Órdenes según Instancia'!AE50)))</f>
        <v>-</v>
      </c>
    </row>
    <row r="51" spans="2:22" ht="20.100000000000001" customHeight="1" thickBot="1" x14ac:dyDescent="0.25">
      <c r="B51" s="4" t="s">
        <v>234</v>
      </c>
      <c r="C51" s="35">
        <f>IF('Órdenes según Instancia'!C51=0,"-",IF('Órdenes según Instancia'!AB51=0,"-",('Órdenes según Instancia'!C51/'Órdenes según Instancia'!AB51)))</f>
        <v>0.92167577413479052</v>
      </c>
      <c r="D51" s="35">
        <f>IF('Órdenes según Instancia'!H51=0,"-",IF('Órdenes según Instancia'!AB51=0,"-",('Órdenes según Instancia'!H51/'Órdenes según Instancia'!AB51)))</f>
        <v>1.8214936247723133E-3</v>
      </c>
      <c r="E51" s="35">
        <f>IF('Órdenes según Instancia'!M51=0,"-",IF('Órdenes según Instancia'!AB51=0,"-",('Órdenes según Instancia'!M51/'Órdenes según Instancia'!AB51)))</f>
        <v>4.1894353369763208E-2</v>
      </c>
      <c r="F51" s="35">
        <f>IF('Órdenes según Instancia'!R51=0,"-",IF('Órdenes según Instancia'!AB51=0,"-",('Órdenes según Instancia'!R51/'Órdenes según Instancia'!AB51)))</f>
        <v>3.4608378870673952E-2</v>
      </c>
      <c r="G51" s="35" t="str">
        <f>IF('Órdenes según Instancia'!W51=0,"-",IF('Órdenes según Instancia'!AB51=0,"-",('Órdenes según Instancia'!W51/'Órdenes según Instancia'!AB51)))</f>
        <v>-</v>
      </c>
      <c r="H51" s="35">
        <f>IF('Órdenes según Instancia'!D51=0,"-",IF('Órdenes según Instancia'!AC51=0,"-",('Órdenes según Instancia'!D51/'Órdenes según Instancia'!AC51)))</f>
        <v>1</v>
      </c>
      <c r="I51" s="35" t="str">
        <f>IF('Órdenes según Instancia'!I51=0,"-",IF('Órdenes según Instancia'!AC51=0,"-",('Órdenes según Instancia'!I51/'Órdenes según Instancia'!AC51)))</f>
        <v>-</v>
      </c>
      <c r="J51" s="35" t="str">
        <f>IF('Órdenes según Instancia'!N51=0,"-",IF('Órdenes según Instancia'!AC51=0,"-",('Órdenes según Instancia'!N51/'Órdenes según Instancia'!AC51)))</f>
        <v>-</v>
      </c>
      <c r="K51" s="35" t="str">
        <f>IF('Órdenes según Instancia'!S51=0,"-",IF('Órdenes según Instancia'!AC51=0,"-",('Órdenes según Instancia'!S51/'Órdenes según Instancia'!AC51)))</f>
        <v>-</v>
      </c>
      <c r="L51" s="35" t="str">
        <f>IF('Órdenes según Instancia'!X51=0,"-",IF('Órdenes según Instancia'!AC51=0,"-",('Órdenes según Instancia'!X51/'Órdenes según Instancia'!AC51)))</f>
        <v>-</v>
      </c>
      <c r="M51" s="35">
        <f>IF('Órdenes según Instancia'!E51=0,"-",IF('Órdenes según Instancia'!AD51=0,"-",('Órdenes según Instancia'!E51/'Órdenes según Instancia'!AD51)))</f>
        <v>0.90769230769230769</v>
      </c>
      <c r="N51" s="35" t="str">
        <f>IF('Órdenes según Instancia'!J51=0,"-",IF('Órdenes según Instancia'!AD51=0,"-",('Órdenes según Instancia'!J51/'Órdenes según Instancia'!AD51)))</f>
        <v>-</v>
      </c>
      <c r="O51" s="35">
        <f>IF('Órdenes según Instancia'!O51=0,"-",IF('Órdenes según Instancia'!AD51=0,"-",('Órdenes según Instancia'!O51/'Órdenes según Instancia'!AD51)))</f>
        <v>5.054945054945055E-2</v>
      </c>
      <c r="P51" s="35">
        <f>IF('Órdenes según Instancia'!T51=0,"-",IF('Órdenes según Instancia'!AD51=0,"-",('Órdenes según Instancia'!T51/'Órdenes según Instancia'!AD51)))</f>
        <v>4.1758241758241756E-2</v>
      </c>
      <c r="Q51" s="35" t="str">
        <f>IF('Órdenes según Instancia'!Y51=0,"-",IF('Órdenes según Instancia'!AD51=0,"-",('Órdenes según Instancia'!Y51/'Órdenes según Instancia'!AD51)))</f>
        <v>-</v>
      </c>
      <c r="R51" s="35">
        <f>IF('Órdenes según Instancia'!F51=0,"-",IF('Órdenes según Instancia'!AE51=0,"-",('Órdenes según Instancia'!F51/'Órdenes según Instancia'!AE51)))</f>
        <v>0.98734177215189878</v>
      </c>
      <c r="S51" s="35">
        <f>IF('Órdenes según Instancia'!K51=0,"-",IF('Órdenes según Instancia'!AE51=0,"-",('Órdenes según Instancia'!K51/'Órdenes según Instancia'!AE51)))</f>
        <v>1.2658227848101266E-2</v>
      </c>
      <c r="T51" s="35" t="str">
        <f>IF('Órdenes según Instancia'!P51=0,"-",IF('Órdenes según Instancia'!AE51=0,"-",('Órdenes según Instancia'!P51/'Órdenes según Instancia'!AE51)))</f>
        <v>-</v>
      </c>
      <c r="U51" s="35" t="str">
        <f>IF('Órdenes según Instancia'!U51=0,"-",IF('Órdenes según Instancia'!AE51=0,"-",('Órdenes según Instancia'!U51/('Órdenes según Instancia'!AE51))))</f>
        <v>-</v>
      </c>
      <c r="V51" s="35" t="str">
        <f>IF('Órdenes según Instancia'!Z51=0,"-",IF('Órdenes según Instancia'!AE51=0,"-",('Órdenes según Instancia'!Z51/'Órdenes según Instancia'!AE51)))</f>
        <v>-</v>
      </c>
    </row>
    <row r="52" spans="2:22" ht="20.100000000000001" customHeight="1" thickBot="1" x14ac:dyDescent="0.25">
      <c r="B52" s="4" t="s">
        <v>235</v>
      </c>
      <c r="C52" s="35">
        <f>IF('Órdenes según Instancia'!C52=0,"-",IF('Órdenes según Instancia'!AB52=0,"-",('Órdenes según Instancia'!C52/'Órdenes según Instancia'!AB52)))</f>
        <v>0.9538461538461539</v>
      </c>
      <c r="D52" s="35" t="str">
        <f>IF('Órdenes según Instancia'!H52=0,"-",IF('Órdenes según Instancia'!AB52=0,"-",('Órdenes según Instancia'!H52/'Órdenes según Instancia'!AB52)))</f>
        <v>-</v>
      </c>
      <c r="E52" s="35">
        <f>IF('Órdenes según Instancia'!M52=0,"-",IF('Órdenes según Instancia'!AB52=0,"-",('Órdenes según Instancia'!M52/'Órdenes según Instancia'!AB52)))</f>
        <v>2.3076923076923078E-2</v>
      </c>
      <c r="F52" s="35">
        <f>IF('Órdenes según Instancia'!R52=0,"-",IF('Órdenes según Instancia'!AB52=0,"-",('Órdenes según Instancia'!R52/'Órdenes según Instancia'!AB52)))</f>
        <v>2.3076923076923078E-2</v>
      </c>
      <c r="G52" s="35" t="str">
        <f>IF('Órdenes según Instancia'!W52=0,"-",IF('Órdenes según Instancia'!AB52=0,"-",('Órdenes según Instancia'!W52/'Órdenes según Instancia'!AB52)))</f>
        <v>-</v>
      </c>
      <c r="H52" s="35">
        <f>IF('Órdenes según Instancia'!D52=0,"-",IF('Órdenes según Instancia'!AC52=0,"-",('Órdenes según Instancia'!D52/'Órdenes según Instancia'!AC52)))</f>
        <v>1</v>
      </c>
      <c r="I52" s="35" t="str">
        <f>IF('Órdenes según Instancia'!I52=0,"-",IF('Órdenes según Instancia'!AC52=0,"-",('Órdenes según Instancia'!I52/'Órdenes según Instancia'!AC52)))</f>
        <v>-</v>
      </c>
      <c r="J52" s="35" t="str">
        <f>IF('Órdenes según Instancia'!N52=0,"-",IF('Órdenes según Instancia'!AC52=0,"-",('Órdenes según Instancia'!N52/'Órdenes según Instancia'!AC52)))</f>
        <v>-</v>
      </c>
      <c r="K52" s="35" t="str">
        <f>IF('Órdenes según Instancia'!S52=0,"-",IF('Órdenes según Instancia'!AC52=0,"-",('Órdenes según Instancia'!S52/'Órdenes según Instancia'!AC52)))</f>
        <v>-</v>
      </c>
      <c r="L52" s="35" t="str">
        <f>IF('Órdenes según Instancia'!X52=0,"-",IF('Órdenes según Instancia'!AC52=0,"-",('Órdenes según Instancia'!X52/'Órdenes según Instancia'!AC52)))</f>
        <v>-</v>
      </c>
      <c r="M52" s="35">
        <f>IF('Órdenes según Instancia'!E52=0,"-",IF('Órdenes según Instancia'!AD52=0,"-",('Órdenes según Instancia'!E52/'Órdenes según Instancia'!AD52)))</f>
        <v>0.93181818181818177</v>
      </c>
      <c r="N52" s="35" t="str">
        <f>IF('Órdenes según Instancia'!J52=0,"-",IF('Órdenes según Instancia'!AD52=0,"-",('Órdenes según Instancia'!J52/'Órdenes según Instancia'!AD52)))</f>
        <v>-</v>
      </c>
      <c r="O52" s="35">
        <f>IF('Órdenes según Instancia'!O52=0,"-",IF('Órdenes según Instancia'!AD52=0,"-",('Órdenes según Instancia'!O52/'Órdenes según Instancia'!AD52)))</f>
        <v>3.4090909090909088E-2</v>
      </c>
      <c r="P52" s="35">
        <f>IF('Órdenes según Instancia'!T52=0,"-",IF('Órdenes según Instancia'!AD52=0,"-",('Órdenes según Instancia'!T52/'Órdenes según Instancia'!AD52)))</f>
        <v>3.4090909090909088E-2</v>
      </c>
      <c r="Q52" s="35" t="str">
        <f>IF('Órdenes según Instancia'!Y52=0,"-",IF('Órdenes según Instancia'!AD52=0,"-",('Órdenes según Instancia'!Y52/'Órdenes según Instancia'!AD52)))</f>
        <v>-</v>
      </c>
      <c r="R52" s="35">
        <f>IF('Órdenes según Instancia'!F52=0,"-",IF('Órdenes según Instancia'!AE52=0,"-",('Órdenes según Instancia'!F52/'Órdenes según Instancia'!AE52)))</f>
        <v>1</v>
      </c>
      <c r="S52" s="35" t="str">
        <f>IF('Órdenes según Instancia'!K52=0,"-",IF('Órdenes según Instancia'!AE52=0,"-",('Órdenes según Instancia'!K52/'Órdenes según Instancia'!AE52)))</f>
        <v>-</v>
      </c>
      <c r="T52" s="35" t="str">
        <f>IF('Órdenes según Instancia'!P52=0,"-",IF('Órdenes según Instancia'!AE52=0,"-",('Órdenes según Instancia'!P52/'Órdenes según Instancia'!AE52)))</f>
        <v>-</v>
      </c>
      <c r="U52" s="35" t="str">
        <f>IF('Órdenes según Instancia'!U52=0,"-",IF('Órdenes según Instancia'!AE52=0,"-",('Órdenes según Instancia'!U52/('Órdenes según Instancia'!AE52))))</f>
        <v>-</v>
      </c>
      <c r="V52" s="35" t="str">
        <f>IF('Órdenes según Instancia'!Z52=0,"-",IF('Órdenes según Instancia'!AE52=0,"-",('Órdenes según Instancia'!Z52/'Órdenes según Instancia'!AE52)))</f>
        <v>-</v>
      </c>
    </row>
    <row r="53" spans="2:22" ht="20.100000000000001" customHeight="1" thickBot="1" x14ac:dyDescent="0.25">
      <c r="B53" s="4" t="s">
        <v>236</v>
      </c>
      <c r="C53" s="35">
        <f>IF('Órdenes según Instancia'!C53=0,"-",IF('Órdenes según Instancia'!AB53=0,"-",('Órdenes según Instancia'!C53/'Órdenes según Instancia'!AB53)))</f>
        <v>0.92156862745098034</v>
      </c>
      <c r="D53" s="35">
        <f>IF('Órdenes según Instancia'!H53=0,"-",IF('Órdenes según Instancia'!AB53=0,"-",('Órdenes según Instancia'!H53/'Órdenes según Instancia'!AB53)))</f>
        <v>7.8431372549019607E-2</v>
      </c>
      <c r="E53" s="35" t="str">
        <f>IF('Órdenes según Instancia'!M53=0,"-",IF('Órdenes según Instancia'!AB53=0,"-",('Órdenes según Instancia'!M53/'Órdenes según Instancia'!AB53)))</f>
        <v>-</v>
      </c>
      <c r="F53" s="35" t="str">
        <f>IF('Órdenes según Instancia'!R53=0,"-",IF('Órdenes según Instancia'!AB53=0,"-",('Órdenes según Instancia'!R53/'Órdenes según Instancia'!AB53)))</f>
        <v>-</v>
      </c>
      <c r="G53" s="35" t="str">
        <f>IF('Órdenes según Instancia'!W53=0,"-",IF('Órdenes según Instancia'!AB53=0,"-",('Órdenes según Instancia'!W53/'Órdenes según Instancia'!AB53)))</f>
        <v>-</v>
      </c>
      <c r="H53" s="35" t="str">
        <f>IF('Órdenes según Instancia'!D53=0,"-",IF('Órdenes según Instancia'!AC53=0,"-",('Órdenes según Instancia'!D53/'Órdenes según Instancia'!AC53)))</f>
        <v>-</v>
      </c>
      <c r="I53" s="35" t="str">
        <f>IF('Órdenes según Instancia'!I53=0,"-",IF('Órdenes según Instancia'!AC53=0,"-",('Órdenes según Instancia'!I53/'Órdenes según Instancia'!AC53)))</f>
        <v>-</v>
      </c>
      <c r="J53" s="35" t="str">
        <f>IF('Órdenes según Instancia'!N53=0,"-",IF('Órdenes según Instancia'!AC53=0,"-",('Órdenes según Instancia'!N53/'Órdenes según Instancia'!AC53)))</f>
        <v>-</v>
      </c>
      <c r="K53" s="35" t="str">
        <f>IF('Órdenes según Instancia'!S53=0,"-",IF('Órdenes según Instancia'!AC53=0,"-",('Órdenes según Instancia'!S53/'Órdenes según Instancia'!AC53)))</f>
        <v>-</v>
      </c>
      <c r="L53" s="35" t="str">
        <f>IF('Órdenes según Instancia'!X53=0,"-",IF('Órdenes según Instancia'!AC53=0,"-",('Órdenes según Instancia'!X53/'Órdenes según Instancia'!AC53)))</f>
        <v>-</v>
      </c>
      <c r="M53" s="35">
        <f>IF('Órdenes según Instancia'!E53=0,"-",IF('Órdenes según Instancia'!AD53=0,"-",('Órdenes según Instancia'!E53/'Órdenes según Instancia'!AD53)))</f>
        <v>0.89189189189189189</v>
      </c>
      <c r="N53" s="35">
        <f>IF('Órdenes según Instancia'!J53=0,"-",IF('Órdenes según Instancia'!AD53=0,"-",('Órdenes según Instancia'!J53/'Órdenes según Instancia'!AD53)))</f>
        <v>0.10810810810810811</v>
      </c>
      <c r="O53" s="35" t="str">
        <f>IF('Órdenes según Instancia'!O53=0,"-",IF('Órdenes según Instancia'!AD53=0,"-",('Órdenes según Instancia'!O53/'Órdenes según Instancia'!AD53)))</f>
        <v>-</v>
      </c>
      <c r="P53" s="35" t="str">
        <f>IF('Órdenes según Instancia'!T53=0,"-",IF('Órdenes según Instancia'!AD53=0,"-",('Órdenes según Instancia'!T53/'Órdenes según Instancia'!AD53)))</f>
        <v>-</v>
      </c>
      <c r="Q53" s="35" t="str">
        <f>IF('Órdenes según Instancia'!Y53=0,"-",IF('Órdenes según Instancia'!AD53=0,"-",('Órdenes según Instancia'!Y53/'Órdenes según Instancia'!AD53)))</f>
        <v>-</v>
      </c>
      <c r="R53" s="35">
        <f>IF('Órdenes según Instancia'!F53=0,"-",IF('Órdenes según Instancia'!AE53=0,"-",('Órdenes según Instancia'!F53/'Órdenes según Instancia'!AE53)))</f>
        <v>1</v>
      </c>
      <c r="S53" s="35" t="str">
        <f>IF('Órdenes según Instancia'!K53=0,"-",IF('Órdenes según Instancia'!AE53=0,"-",('Órdenes según Instancia'!K53/'Órdenes según Instancia'!AE53)))</f>
        <v>-</v>
      </c>
      <c r="T53" s="35" t="str">
        <f>IF('Órdenes según Instancia'!P53=0,"-",IF('Órdenes según Instancia'!AE53=0,"-",('Órdenes según Instancia'!P53/'Órdenes según Instancia'!AE53)))</f>
        <v>-</v>
      </c>
      <c r="U53" s="35" t="str">
        <f>IF('Órdenes según Instancia'!U53=0,"-",IF('Órdenes según Instancia'!AE53=0,"-",('Órdenes según Instancia'!U53/('Órdenes según Instancia'!AE53))))</f>
        <v>-</v>
      </c>
      <c r="V53" s="35" t="str">
        <f>IF('Órdenes según Instancia'!Z53=0,"-",IF('Órdenes según Instancia'!AE53=0,"-",('Órdenes según Instancia'!Z53/'Órdenes según Instancia'!AE53)))</f>
        <v>-</v>
      </c>
    </row>
    <row r="54" spans="2:22" ht="20.100000000000001" customHeight="1" thickBot="1" x14ac:dyDescent="0.25">
      <c r="B54" s="4" t="s">
        <v>237</v>
      </c>
      <c r="C54" s="35">
        <f>IF('Órdenes según Instancia'!C54=0,"-",IF('Órdenes según Instancia'!AB54=0,"-",('Órdenes según Instancia'!C54/'Órdenes según Instancia'!AB54)))</f>
        <v>0.98449612403100772</v>
      </c>
      <c r="D54" s="35" t="str">
        <f>IF('Órdenes según Instancia'!H54=0,"-",IF('Órdenes según Instancia'!AB54=0,"-",('Órdenes según Instancia'!H54/'Órdenes según Instancia'!AB54)))</f>
        <v>-</v>
      </c>
      <c r="E54" s="35">
        <f>IF('Órdenes según Instancia'!M54=0,"-",IF('Órdenes según Instancia'!AB54=0,"-",('Órdenes según Instancia'!M54/'Órdenes según Instancia'!AB54)))</f>
        <v>1.5503875968992248E-2</v>
      </c>
      <c r="F54" s="35" t="str">
        <f>IF('Órdenes según Instancia'!R54=0,"-",IF('Órdenes según Instancia'!AB54=0,"-",('Órdenes según Instancia'!R54/'Órdenes según Instancia'!AB54)))</f>
        <v>-</v>
      </c>
      <c r="G54" s="35" t="str">
        <f>IF('Órdenes según Instancia'!W54=0,"-",IF('Órdenes según Instancia'!AB54=0,"-",('Órdenes según Instancia'!W54/'Órdenes según Instancia'!AB54)))</f>
        <v>-</v>
      </c>
      <c r="H54" s="35">
        <f>IF('Órdenes según Instancia'!D54=0,"-",IF('Órdenes según Instancia'!AC54=0,"-",('Órdenes según Instancia'!D54/'Órdenes según Instancia'!AC54)))</f>
        <v>1</v>
      </c>
      <c r="I54" s="35" t="str">
        <f>IF('Órdenes según Instancia'!I54=0,"-",IF('Órdenes según Instancia'!AC54=0,"-",('Órdenes según Instancia'!I54/'Órdenes según Instancia'!AC54)))</f>
        <v>-</v>
      </c>
      <c r="J54" s="35" t="str">
        <f>IF('Órdenes según Instancia'!N54=0,"-",IF('Órdenes según Instancia'!AC54=0,"-",('Órdenes según Instancia'!N54/'Órdenes según Instancia'!AC54)))</f>
        <v>-</v>
      </c>
      <c r="K54" s="35" t="str">
        <f>IF('Órdenes según Instancia'!S54=0,"-",IF('Órdenes según Instancia'!AC54=0,"-",('Órdenes según Instancia'!S54/'Órdenes según Instancia'!AC54)))</f>
        <v>-</v>
      </c>
      <c r="L54" s="35" t="str">
        <f>IF('Órdenes según Instancia'!X54=0,"-",IF('Órdenes según Instancia'!AC54=0,"-",('Órdenes según Instancia'!X54/'Órdenes según Instancia'!AC54)))</f>
        <v>-</v>
      </c>
      <c r="M54" s="35">
        <f>IF('Órdenes según Instancia'!E54=0,"-",IF('Órdenes según Instancia'!AD54=0,"-",('Órdenes según Instancia'!E54/'Órdenes según Instancia'!AD54)))</f>
        <v>0.98342541436464093</v>
      </c>
      <c r="N54" s="35" t="str">
        <f>IF('Órdenes según Instancia'!J54=0,"-",IF('Órdenes según Instancia'!AD54=0,"-",('Órdenes según Instancia'!J54/'Órdenes según Instancia'!AD54)))</f>
        <v>-</v>
      </c>
      <c r="O54" s="35">
        <f>IF('Órdenes según Instancia'!O54=0,"-",IF('Órdenes según Instancia'!AD54=0,"-",('Órdenes según Instancia'!O54/'Órdenes según Instancia'!AD54)))</f>
        <v>1.6574585635359115E-2</v>
      </c>
      <c r="P54" s="35" t="str">
        <f>IF('Órdenes según Instancia'!T54=0,"-",IF('Órdenes según Instancia'!AD54=0,"-",('Órdenes según Instancia'!T54/'Órdenes según Instancia'!AD54)))</f>
        <v>-</v>
      </c>
      <c r="Q54" s="35" t="str">
        <f>IF('Órdenes según Instancia'!Y54=0,"-",IF('Órdenes según Instancia'!AD54=0,"-",('Órdenes según Instancia'!Y54/'Órdenes según Instancia'!AD54)))</f>
        <v>-</v>
      </c>
      <c r="R54" s="35">
        <f>IF('Órdenes según Instancia'!F54=0,"-",IF('Órdenes según Instancia'!AE54=0,"-",('Órdenes según Instancia'!F54/'Órdenes según Instancia'!AE54)))</f>
        <v>0.98611111111111116</v>
      </c>
      <c r="S54" s="35" t="str">
        <f>IF('Órdenes según Instancia'!K54=0,"-",IF('Órdenes según Instancia'!AE54=0,"-",('Órdenes según Instancia'!K54/'Órdenes según Instancia'!AE54)))</f>
        <v>-</v>
      </c>
      <c r="T54" s="35">
        <f>IF('Órdenes según Instancia'!P54=0,"-",IF('Órdenes según Instancia'!AE54=0,"-",('Órdenes según Instancia'!P54/'Órdenes según Instancia'!AE54)))</f>
        <v>1.3888888888888888E-2</v>
      </c>
      <c r="U54" s="35" t="str">
        <f>IF('Órdenes según Instancia'!U54=0,"-",IF('Órdenes según Instancia'!AE54=0,"-",('Órdenes según Instancia'!U54/('Órdenes según Instancia'!AE54))))</f>
        <v>-</v>
      </c>
      <c r="V54" s="35" t="str">
        <f>IF('Órdenes según Instancia'!Z54=0,"-",IF('Órdenes según Instancia'!AE54=0,"-",('Órdenes según Instancia'!Z54/'Órdenes según Instancia'!AE54)))</f>
        <v>-</v>
      </c>
    </row>
    <row r="55" spans="2:22" ht="20.100000000000001" customHeight="1" thickBot="1" x14ac:dyDescent="0.25">
      <c r="B55" s="4" t="s">
        <v>238</v>
      </c>
      <c r="C55" s="35">
        <f>IF('Órdenes según Instancia'!C55=0,"-",IF('Órdenes según Instancia'!AB55=0,"-",('Órdenes según Instancia'!C55/'Órdenes según Instancia'!AB55)))</f>
        <v>0.86206896551724133</v>
      </c>
      <c r="D55" s="35" t="str">
        <f>IF('Órdenes según Instancia'!H55=0,"-",IF('Órdenes según Instancia'!AB55=0,"-",('Órdenes según Instancia'!H55/'Órdenes según Instancia'!AB55)))</f>
        <v>-</v>
      </c>
      <c r="E55" s="35">
        <f>IF('Órdenes según Instancia'!M55=0,"-",IF('Órdenes según Instancia'!AB55=0,"-",('Órdenes según Instancia'!M55/'Órdenes según Instancia'!AB55)))</f>
        <v>0.13793103448275862</v>
      </c>
      <c r="F55" s="35" t="str">
        <f>IF('Órdenes según Instancia'!R55=0,"-",IF('Órdenes según Instancia'!AB55=0,"-",('Órdenes según Instancia'!R55/'Órdenes según Instancia'!AB55)))</f>
        <v>-</v>
      </c>
      <c r="G55" s="35" t="str">
        <f>IF('Órdenes según Instancia'!W55=0,"-",IF('Órdenes según Instancia'!AB55=0,"-",('Órdenes según Instancia'!W55/'Órdenes según Instancia'!AB55)))</f>
        <v>-</v>
      </c>
      <c r="H55" s="35">
        <f>IF('Órdenes según Instancia'!D55=0,"-",IF('Órdenes según Instancia'!AC55=0,"-",('Órdenes según Instancia'!D55/'Órdenes según Instancia'!AC55)))</f>
        <v>1</v>
      </c>
      <c r="I55" s="35" t="str">
        <f>IF('Órdenes según Instancia'!I55=0,"-",IF('Órdenes según Instancia'!AC55=0,"-",('Órdenes según Instancia'!I55/'Órdenes según Instancia'!AC55)))</f>
        <v>-</v>
      </c>
      <c r="J55" s="35" t="str">
        <f>IF('Órdenes según Instancia'!N55=0,"-",IF('Órdenes según Instancia'!AC55=0,"-",('Órdenes según Instancia'!N55/'Órdenes según Instancia'!AC55)))</f>
        <v>-</v>
      </c>
      <c r="K55" s="35" t="str">
        <f>IF('Órdenes según Instancia'!S55=0,"-",IF('Órdenes según Instancia'!AC55=0,"-",('Órdenes según Instancia'!S55/'Órdenes según Instancia'!AC55)))</f>
        <v>-</v>
      </c>
      <c r="L55" s="35" t="str">
        <f>IF('Órdenes según Instancia'!X55=0,"-",IF('Órdenes según Instancia'!AC55=0,"-",('Órdenes según Instancia'!X55/'Órdenes según Instancia'!AC55)))</f>
        <v>-</v>
      </c>
      <c r="M55" s="35">
        <f>IF('Órdenes según Instancia'!E55=0,"-",IF('Órdenes según Instancia'!AD55=0,"-",('Órdenes según Instancia'!E55/'Órdenes según Instancia'!AD55)))</f>
        <v>0.84444444444444444</v>
      </c>
      <c r="N55" s="35" t="str">
        <f>IF('Órdenes según Instancia'!J55=0,"-",IF('Órdenes según Instancia'!AD55=0,"-",('Órdenes según Instancia'!J55/'Órdenes según Instancia'!AD55)))</f>
        <v>-</v>
      </c>
      <c r="O55" s="35">
        <f>IF('Órdenes según Instancia'!O55=0,"-",IF('Órdenes según Instancia'!AD55=0,"-",('Órdenes según Instancia'!O55/'Órdenes según Instancia'!AD55)))</f>
        <v>0.15555555555555556</v>
      </c>
      <c r="P55" s="35" t="str">
        <f>IF('Órdenes según Instancia'!T55=0,"-",IF('Órdenes según Instancia'!AD55=0,"-",('Órdenes según Instancia'!T55/'Órdenes según Instancia'!AD55)))</f>
        <v>-</v>
      </c>
      <c r="Q55" s="35" t="str">
        <f>IF('Órdenes según Instancia'!Y55=0,"-",IF('Órdenes según Instancia'!AD55=0,"-",('Órdenes según Instancia'!Y55/'Órdenes según Instancia'!AD55)))</f>
        <v>-</v>
      </c>
      <c r="R55" s="35">
        <f>IF('Órdenes según Instancia'!F55=0,"-",IF('Órdenes según Instancia'!AE55=0,"-",('Órdenes según Instancia'!F55/'Órdenes según Instancia'!AE55)))</f>
        <v>0.91666666666666663</v>
      </c>
      <c r="S55" s="35" t="str">
        <f>IF('Órdenes según Instancia'!K55=0,"-",IF('Órdenes según Instancia'!AE55=0,"-",('Órdenes según Instancia'!K55/'Órdenes según Instancia'!AE55)))</f>
        <v>-</v>
      </c>
      <c r="T55" s="35">
        <f>IF('Órdenes según Instancia'!P55=0,"-",IF('Órdenes según Instancia'!AE55=0,"-",('Órdenes según Instancia'!P55/'Órdenes según Instancia'!AE55)))</f>
        <v>8.3333333333333329E-2</v>
      </c>
      <c r="U55" s="35" t="str">
        <f>IF('Órdenes según Instancia'!U55=0,"-",IF('Órdenes según Instancia'!AE55=0,"-",('Órdenes según Instancia'!U55/('Órdenes según Instancia'!AE55))))</f>
        <v>-</v>
      </c>
      <c r="V55" s="35" t="str">
        <f>IF('Órdenes según Instancia'!Z55=0,"-",IF('Órdenes según Instancia'!AE55=0,"-",('Órdenes según Instancia'!Z55/'Órdenes según Instancia'!AE55)))</f>
        <v>-</v>
      </c>
    </row>
    <row r="56" spans="2:22" ht="20.100000000000001" customHeight="1" thickBot="1" x14ac:dyDescent="0.25">
      <c r="B56" s="4" t="s">
        <v>239</v>
      </c>
      <c r="C56" s="35">
        <f>IF('Órdenes según Instancia'!C56=0,"-",IF('Órdenes según Instancia'!AB56=0,"-",('Órdenes según Instancia'!C56/'Órdenes según Instancia'!AB56)))</f>
        <v>0.69565217391304346</v>
      </c>
      <c r="D56" s="35" t="str">
        <f>IF('Órdenes según Instancia'!H56=0,"-",IF('Órdenes según Instancia'!AB56=0,"-",('Órdenes según Instancia'!H56/'Órdenes según Instancia'!AB56)))</f>
        <v>-</v>
      </c>
      <c r="E56" s="35">
        <f>IF('Órdenes según Instancia'!M56=0,"-",IF('Órdenes según Instancia'!AB56=0,"-",('Órdenes según Instancia'!M56/'Órdenes según Instancia'!AB56)))</f>
        <v>0.30434782608695654</v>
      </c>
      <c r="F56" s="35" t="str">
        <f>IF('Órdenes según Instancia'!R56=0,"-",IF('Órdenes según Instancia'!AB56=0,"-",('Órdenes según Instancia'!R56/'Órdenes según Instancia'!AB56)))</f>
        <v>-</v>
      </c>
      <c r="G56" s="35" t="str">
        <f>IF('Órdenes según Instancia'!W56=0,"-",IF('Órdenes según Instancia'!AB56=0,"-",('Órdenes según Instancia'!W56/'Órdenes según Instancia'!AB56)))</f>
        <v>-</v>
      </c>
      <c r="H56" s="35" t="str">
        <f>IF('Órdenes según Instancia'!D56=0,"-",IF('Órdenes según Instancia'!AC56=0,"-",('Órdenes según Instancia'!D56/'Órdenes según Instancia'!AC56)))</f>
        <v>-</v>
      </c>
      <c r="I56" s="35" t="str">
        <f>IF('Órdenes según Instancia'!I56=0,"-",IF('Órdenes según Instancia'!AC56=0,"-",('Órdenes según Instancia'!I56/'Órdenes según Instancia'!AC56)))</f>
        <v>-</v>
      </c>
      <c r="J56" s="35" t="str">
        <f>IF('Órdenes según Instancia'!N56=0,"-",IF('Órdenes según Instancia'!AC56=0,"-",('Órdenes según Instancia'!N56/'Órdenes según Instancia'!AC56)))</f>
        <v>-</v>
      </c>
      <c r="K56" s="35" t="str">
        <f>IF('Órdenes según Instancia'!S56=0,"-",IF('Órdenes según Instancia'!AC56=0,"-",('Órdenes según Instancia'!S56/'Órdenes según Instancia'!AC56)))</f>
        <v>-</v>
      </c>
      <c r="L56" s="35" t="str">
        <f>IF('Órdenes según Instancia'!X56=0,"-",IF('Órdenes según Instancia'!AC56=0,"-",('Órdenes según Instancia'!X56/'Órdenes según Instancia'!AC56)))</f>
        <v>-</v>
      </c>
      <c r="M56" s="35">
        <f>IF('Órdenes según Instancia'!E56=0,"-",IF('Órdenes según Instancia'!AD56=0,"-",('Órdenes según Instancia'!E56/'Órdenes según Instancia'!AD56)))</f>
        <v>0.671875</v>
      </c>
      <c r="N56" s="35" t="str">
        <f>IF('Órdenes según Instancia'!J56=0,"-",IF('Órdenes según Instancia'!AD56=0,"-",('Órdenes según Instancia'!J56/'Órdenes según Instancia'!AD56)))</f>
        <v>-</v>
      </c>
      <c r="O56" s="35">
        <f>IF('Órdenes según Instancia'!O56=0,"-",IF('Órdenes según Instancia'!AD56=0,"-",('Órdenes según Instancia'!O56/'Órdenes según Instancia'!AD56)))</f>
        <v>0.328125</v>
      </c>
      <c r="P56" s="35" t="str">
        <f>IF('Órdenes según Instancia'!T56=0,"-",IF('Órdenes según Instancia'!AD56=0,"-",('Órdenes según Instancia'!T56/'Órdenes según Instancia'!AD56)))</f>
        <v>-</v>
      </c>
      <c r="Q56" s="35" t="str">
        <f>IF('Órdenes según Instancia'!Y56=0,"-",IF('Órdenes según Instancia'!AD56=0,"-",('Órdenes según Instancia'!Y56/'Órdenes según Instancia'!AD56)))</f>
        <v>-</v>
      </c>
      <c r="R56" s="35">
        <f>IF('Órdenes según Instancia'!F56=0,"-",IF('Órdenes según Instancia'!AE56=0,"-",('Órdenes según Instancia'!F56/'Órdenes según Instancia'!AE56)))</f>
        <v>1</v>
      </c>
      <c r="S56" s="35" t="str">
        <f>IF('Órdenes según Instancia'!K56=0,"-",IF('Órdenes según Instancia'!AE56=0,"-",('Órdenes según Instancia'!K56/'Órdenes según Instancia'!AE56)))</f>
        <v>-</v>
      </c>
      <c r="T56" s="35" t="str">
        <f>IF('Órdenes según Instancia'!P56=0,"-",IF('Órdenes según Instancia'!AE56=0,"-",('Órdenes según Instancia'!P56/'Órdenes según Instancia'!AE56)))</f>
        <v>-</v>
      </c>
      <c r="U56" s="35" t="str">
        <f>IF('Órdenes según Instancia'!U56=0,"-",IF('Órdenes según Instancia'!AE56=0,"-",('Órdenes según Instancia'!U56/('Órdenes según Instancia'!AE56))))</f>
        <v>-</v>
      </c>
      <c r="V56" s="35" t="str">
        <f>IF('Órdenes según Instancia'!Z56=0,"-",IF('Órdenes según Instancia'!AE56=0,"-",('Órdenes según Instancia'!Z56/'Órdenes según Instancia'!AE56)))</f>
        <v>-</v>
      </c>
    </row>
    <row r="57" spans="2:22" ht="20.100000000000001" customHeight="1" thickBot="1" x14ac:dyDescent="0.25">
      <c r="B57" s="4" t="s">
        <v>240</v>
      </c>
      <c r="C57" s="35">
        <f>IF('Órdenes según Instancia'!C57=0,"-",IF('Órdenes según Instancia'!AB57=0,"-",('Órdenes según Instancia'!C57/'Órdenes según Instancia'!AB57)))</f>
        <v>0.97222222222222221</v>
      </c>
      <c r="D57" s="35">
        <f>IF('Órdenes según Instancia'!H57=0,"-",IF('Órdenes según Instancia'!AB57=0,"-",('Órdenes según Instancia'!H57/'Órdenes según Instancia'!AB57)))</f>
        <v>6.9444444444444441E-3</v>
      </c>
      <c r="E57" s="35">
        <f>IF('Órdenes según Instancia'!M57=0,"-",IF('Órdenes según Instancia'!AB57=0,"-",('Órdenes según Instancia'!M57/'Órdenes según Instancia'!AB57)))</f>
        <v>2.0833333333333332E-2</v>
      </c>
      <c r="F57" s="35" t="str">
        <f>IF('Órdenes según Instancia'!R57=0,"-",IF('Órdenes según Instancia'!AB57=0,"-",('Órdenes según Instancia'!R57/'Órdenes según Instancia'!AB57)))</f>
        <v>-</v>
      </c>
      <c r="G57" s="35" t="str">
        <f>IF('Órdenes según Instancia'!W57=0,"-",IF('Órdenes según Instancia'!AB57=0,"-",('Órdenes según Instancia'!W57/'Órdenes según Instancia'!AB57)))</f>
        <v>-</v>
      </c>
      <c r="H57" s="35" t="str">
        <f>IF('Órdenes según Instancia'!D57=0,"-",IF('Órdenes según Instancia'!AC57=0,"-",('Órdenes según Instancia'!D57/'Órdenes según Instancia'!AC57)))</f>
        <v>-</v>
      </c>
      <c r="I57" s="35" t="str">
        <f>IF('Órdenes según Instancia'!I57=0,"-",IF('Órdenes según Instancia'!AC57=0,"-",('Órdenes según Instancia'!I57/'Órdenes según Instancia'!AC57)))</f>
        <v>-</v>
      </c>
      <c r="J57" s="35" t="str">
        <f>IF('Órdenes según Instancia'!N57=0,"-",IF('Órdenes según Instancia'!AC57=0,"-",('Órdenes según Instancia'!N57/'Órdenes según Instancia'!AC57)))</f>
        <v>-</v>
      </c>
      <c r="K57" s="35" t="str">
        <f>IF('Órdenes según Instancia'!S57=0,"-",IF('Órdenes según Instancia'!AC57=0,"-",('Órdenes según Instancia'!S57/'Órdenes según Instancia'!AC57)))</f>
        <v>-</v>
      </c>
      <c r="L57" s="35" t="str">
        <f>IF('Órdenes según Instancia'!X57=0,"-",IF('Órdenes según Instancia'!AC57=0,"-",('Órdenes según Instancia'!X57/'Órdenes según Instancia'!AC57)))</f>
        <v>-</v>
      </c>
      <c r="M57" s="35">
        <f>IF('Órdenes según Instancia'!E57=0,"-",IF('Órdenes según Instancia'!AD57=0,"-",('Órdenes según Instancia'!E57/'Órdenes según Instancia'!AD57)))</f>
        <v>0.94285714285714284</v>
      </c>
      <c r="N57" s="35">
        <f>IF('Órdenes según Instancia'!J57=0,"-",IF('Órdenes según Instancia'!AD57=0,"-",('Órdenes según Instancia'!J57/'Órdenes según Instancia'!AD57)))</f>
        <v>1.4285714285714285E-2</v>
      </c>
      <c r="O57" s="35">
        <f>IF('Órdenes según Instancia'!O57=0,"-",IF('Órdenes según Instancia'!AD57=0,"-",('Órdenes según Instancia'!O57/'Órdenes según Instancia'!AD57)))</f>
        <v>4.2857142857142858E-2</v>
      </c>
      <c r="P57" s="35" t="str">
        <f>IF('Órdenes según Instancia'!T57=0,"-",IF('Órdenes según Instancia'!AD57=0,"-",('Órdenes según Instancia'!T57/'Órdenes según Instancia'!AD57)))</f>
        <v>-</v>
      </c>
      <c r="Q57" s="35" t="str">
        <f>IF('Órdenes según Instancia'!Y57=0,"-",IF('Órdenes según Instancia'!AD57=0,"-",('Órdenes según Instancia'!Y57/'Órdenes según Instancia'!AD57)))</f>
        <v>-</v>
      </c>
      <c r="R57" s="35">
        <f>IF('Órdenes según Instancia'!F57=0,"-",IF('Órdenes según Instancia'!AE57=0,"-",('Órdenes según Instancia'!F57/'Órdenes según Instancia'!AE57)))</f>
        <v>1</v>
      </c>
      <c r="S57" s="35" t="str">
        <f>IF('Órdenes según Instancia'!K57=0,"-",IF('Órdenes según Instancia'!AE57=0,"-",('Órdenes según Instancia'!K57/'Órdenes según Instancia'!AE57)))</f>
        <v>-</v>
      </c>
      <c r="T57" s="35" t="str">
        <f>IF('Órdenes según Instancia'!P57=0,"-",IF('Órdenes según Instancia'!AE57=0,"-",('Órdenes según Instancia'!P57/'Órdenes según Instancia'!AE57)))</f>
        <v>-</v>
      </c>
      <c r="U57" s="35" t="str">
        <f>IF('Órdenes según Instancia'!U57=0,"-",IF('Órdenes según Instancia'!AE57=0,"-",('Órdenes según Instancia'!U57/('Órdenes según Instancia'!AE57))))</f>
        <v>-</v>
      </c>
      <c r="V57" s="35" t="str">
        <f>IF('Órdenes según Instancia'!Z57=0,"-",IF('Órdenes según Instancia'!AE57=0,"-",('Órdenes según Instancia'!Z57/'Órdenes según Instancia'!AE57)))</f>
        <v>-</v>
      </c>
    </row>
    <row r="58" spans="2:22" ht="20.100000000000001" customHeight="1" thickBot="1" x14ac:dyDescent="0.25">
      <c r="B58" s="4" t="s">
        <v>241</v>
      </c>
      <c r="C58" s="35">
        <f>IF('Órdenes según Instancia'!C58=0,"-",IF('Órdenes según Instancia'!AB58=0,"-",('Órdenes según Instancia'!C58/'Órdenes según Instancia'!AB58)))</f>
        <v>0.94632991318074189</v>
      </c>
      <c r="D58" s="35">
        <f>IF('Órdenes según Instancia'!H58=0,"-",IF('Órdenes según Instancia'!AB58=0,"-",('Órdenes según Instancia'!H58/'Órdenes según Instancia'!AB58)))</f>
        <v>4.7355958958168907E-3</v>
      </c>
      <c r="E58" s="35">
        <f>IF('Órdenes según Instancia'!M58=0,"-",IF('Órdenes según Instancia'!AB58=0,"-",('Órdenes según Instancia'!M58/'Órdenes según Instancia'!AB58)))</f>
        <v>4.3409629044988164E-2</v>
      </c>
      <c r="F58" s="35">
        <f>IF('Órdenes según Instancia'!R58=0,"-",IF('Órdenes según Instancia'!AB58=0,"-",('Órdenes según Instancia'!R58/'Órdenes según Instancia'!AB58)))</f>
        <v>5.5248618784530384E-3</v>
      </c>
      <c r="G58" s="35" t="str">
        <f>IF('Órdenes según Instancia'!W58=0,"-",IF('Órdenes según Instancia'!AB58=0,"-",('Órdenes según Instancia'!W58/'Órdenes según Instancia'!AB58)))</f>
        <v>-</v>
      </c>
      <c r="H58" s="35">
        <f>IF('Órdenes según Instancia'!D58=0,"-",IF('Órdenes según Instancia'!AC58=0,"-",('Órdenes según Instancia'!D58/'Órdenes según Instancia'!AC58)))</f>
        <v>1</v>
      </c>
      <c r="I58" s="35" t="str">
        <f>IF('Órdenes según Instancia'!I58=0,"-",IF('Órdenes según Instancia'!AC58=0,"-",('Órdenes según Instancia'!I58/'Órdenes según Instancia'!AC58)))</f>
        <v>-</v>
      </c>
      <c r="J58" s="35" t="str">
        <f>IF('Órdenes según Instancia'!N58=0,"-",IF('Órdenes según Instancia'!AC58=0,"-",('Órdenes según Instancia'!N58/'Órdenes según Instancia'!AC58)))</f>
        <v>-</v>
      </c>
      <c r="K58" s="35" t="str">
        <f>IF('Órdenes según Instancia'!S58=0,"-",IF('Órdenes según Instancia'!AC58=0,"-",('Órdenes según Instancia'!S58/'Órdenes según Instancia'!AC58)))</f>
        <v>-</v>
      </c>
      <c r="L58" s="35" t="str">
        <f>IF('Órdenes según Instancia'!X58=0,"-",IF('Órdenes según Instancia'!AC58=0,"-",('Órdenes según Instancia'!X58/'Órdenes según Instancia'!AC58)))</f>
        <v>-</v>
      </c>
      <c r="M58" s="35">
        <f>IF('Órdenes según Instancia'!E58=0,"-",IF('Órdenes según Instancia'!AD58=0,"-",('Órdenes según Instancia'!E58/'Órdenes según Instancia'!AD58)))</f>
        <v>0.90327613104524185</v>
      </c>
      <c r="N58" s="35">
        <f>IF('Órdenes según Instancia'!J58=0,"-",IF('Órdenes según Instancia'!AD58=0,"-",('Órdenes según Instancia'!J58/'Órdenes según Instancia'!AD58)))</f>
        <v>4.6801872074882997E-3</v>
      </c>
      <c r="O58" s="35">
        <f>IF('Órdenes según Instancia'!O58=0,"-",IF('Órdenes según Instancia'!AD58=0,"-",('Órdenes según Instancia'!O58/'Órdenes según Instancia'!AD58)))</f>
        <v>8.1123244929797195E-2</v>
      </c>
      <c r="P58" s="35">
        <f>IF('Órdenes según Instancia'!T58=0,"-",IF('Órdenes según Instancia'!AD58=0,"-",('Órdenes según Instancia'!T58/'Órdenes según Instancia'!AD58)))</f>
        <v>1.0920436817472699E-2</v>
      </c>
      <c r="Q58" s="35" t="str">
        <f>IF('Órdenes según Instancia'!Y58=0,"-",IF('Órdenes según Instancia'!AD58=0,"-",('Órdenes según Instancia'!Y58/'Órdenes según Instancia'!AD58)))</f>
        <v>-</v>
      </c>
      <c r="R58" s="35">
        <f>IF('Órdenes según Instancia'!F58=0,"-",IF('Órdenes según Instancia'!AE58=0,"-",('Órdenes según Instancia'!F58/'Órdenes según Instancia'!AE58)))</f>
        <v>0.99039999999999995</v>
      </c>
      <c r="S58" s="35">
        <f>IF('Órdenes según Instancia'!K58=0,"-",IF('Órdenes según Instancia'!AE58=0,"-",('Órdenes según Instancia'!K58/'Órdenes según Instancia'!AE58)))</f>
        <v>4.7999999999999996E-3</v>
      </c>
      <c r="T58" s="35">
        <f>IF('Órdenes según Instancia'!P58=0,"-",IF('Órdenes según Instancia'!AE58=0,"-",('Órdenes según Instancia'!P58/'Órdenes según Instancia'!AE58)))</f>
        <v>4.7999999999999996E-3</v>
      </c>
      <c r="U58" s="35" t="str">
        <f>IF('Órdenes según Instancia'!U58=0,"-",IF('Órdenes según Instancia'!AE58=0,"-",('Órdenes según Instancia'!U58/('Órdenes según Instancia'!AE58))))</f>
        <v>-</v>
      </c>
      <c r="V58" s="35" t="str">
        <f>IF('Órdenes según Instancia'!Z58=0,"-",IF('Órdenes según Instancia'!AE58=0,"-",('Órdenes según Instancia'!Z58/'Órdenes según Instancia'!AE58)))</f>
        <v>-</v>
      </c>
    </row>
    <row r="59" spans="2:22" ht="20.100000000000001" customHeight="1" thickBot="1" x14ac:dyDescent="0.25">
      <c r="B59" s="4" t="s">
        <v>242</v>
      </c>
      <c r="C59" s="35">
        <f>IF('Órdenes según Instancia'!C59=0,"-",IF('Órdenes según Instancia'!AB59=0,"-",('Órdenes según Instancia'!C59/'Órdenes según Instancia'!AB59)))</f>
        <v>0.88372093023255816</v>
      </c>
      <c r="D59" s="35">
        <f>IF('Órdenes según Instancia'!H59=0,"-",IF('Órdenes según Instancia'!AB59=0,"-",('Órdenes según Instancia'!H59/'Órdenes según Instancia'!AB59)))</f>
        <v>3.3222591362126248E-2</v>
      </c>
      <c r="E59" s="35">
        <f>IF('Órdenes según Instancia'!M59=0,"-",IF('Órdenes según Instancia'!AB59=0,"-",('Órdenes según Instancia'!M59/'Órdenes según Instancia'!AB59)))</f>
        <v>7.9734219269102985E-2</v>
      </c>
      <c r="F59" s="35">
        <f>IF('Órdenes según Instancia'!R59=0,"-",IF('Órdenes según Instancia'!AB59=0,"-",('Órdenes según Instancia'!R59/'Órdenes según Instancia'!AB59)))</f>
        <v>3.3222591362126247E-3</v>
      </c>
      <c r="G59" s="35" t="str">
        <f>IF('Órdenes según Instancia'!W59=0,"-",IF('Órdenes según Instancia'!AB59=0,"-",('Órdenes según Instancia'!W59/'Órdenes según Instancia'!AB59)))</f>
        <v>-</v>
      </c>
      <c r="H59" s="35" t="str">
        <f>IF('Órdenes según Instancia'!D59=0,"-",IF('Órdenes según Instancia'!AC59=0,"-",('Órdenes según Instancia'!D59/'Órdenes según Instancia'!AC59)))</f>
        <v>-</v>
      </c>
      <c r="I59" s="35" t="str">
        <f>IF('Órdenes según Instancia'!I59=0,"-",IF('Órdenes según Instancia'!AC59=0,"-",('Órdenes según Instancia'!I59/'Órdenes según Instancia'!AC59)))</f>
        <v>-</v>
      </c>
      <c r="J59" s="35" t="str">
        <f>IF('Órdenes según Instancia'!N59=0,"-",IF('Órdenes según Instancia'!AC59=0,"-",('Órdenes según Instancia'!N59/'Órdenes según Instancia'!AC59)))</f>
        <v>-</v>
      </c>
      <c r="K59" s="35" t="str">
        <f>IF('Órdenes según Instancia'!S59=0,"-",IF('Órdenes según Instancia'!AC59=0,"-",('Órdenes según Instancia'!S59/'Órdenes según Instancia'!AC59)))</f>
        <v>-</v>
      </c>
      <c r="L59" s="35" t="str">
        <f>IF('Órdenes según Instancia'!X59=0,"-",IF('Órdenes según Instancia'!AC59=0,"-",('Órdenes según Instancia'!X59/'Órdenes según Instancia'!AC59)))</f>
        <v>-</v>
      </c>
      <c r="M59" s="35">
        <f>IF('Órdenes según Instancia'!E59=0,"-",IF('Órdenes según Instancia'!AD59=0,"-",('Órdenes según Instancia'!E59/'Órdenes según Instancia'!AD59)))</f>
        <v>0.86590038314176243</v>
      </c>
      <c r="N59" s="35">
        <f>IF('Órdenes según Instancia'!J59=0,"-",IF('Órdenes según Instancia'!AD59=0,"-",('Órdenes según Instancia'!J59/'Órdenes según Instancia'!AD59)))</f>
        <v>3.8314176245210725E-2</v>
      </c>
      <c r="O59" s="35">
        <f>IF('Órdenes según Instancia'!O59=0,"-",IF('Órdenes según Instancia'!AD59=0,"-",('Órdenes según Instancia'!O59/'Órdenes según Instancia'!AD59)))</f>
        <v>9.1954022988505746E-2</v>
      </c>
      <c r="P59" s="35">
        <f>IF('Órdenes según Instancia'!T59=0,"-",IF('Órdenes según Instancia'!AD59=0,"-",('Órdenes según Instancia'!T59/'Órdenes según Instancia'!AD59)))</f>
        <v>3.8314176245210726E-3</v>
      </c>
      <c r="Q59" s="35" t="str">
        <f>IF('Órdenes según Instancia'!Y59=0,"-",IF('Órdenes según Instancia'!AD59=0,"-",('Órdenes según Instancia'!Y59/'Órdenes según Instancia'!AD59)))</f>
        <v>-</v>
      </c>
      <c r="R59" s="35">
        <f>IF('Órdenes según Instancia'!F59=0,"-",IF('Órdenes según Instancia'!AE59=0,"-",('Órdenes según Instancia'!F59/'Órdenes según Instancia'!AE59)))</f>
        <v>1</v>
      </c>
      <c r="S59" s="35" t="str">
        <f>IF('Órdenes según Instancia'!K59=0,"-",IF('Órdenes según Instancia'!AE59=0,"-",('Órdenes según Instancia'!K59/'Órdenes según Instancia'!AE59)))</f>
        <v>-</v>
      </c>
      <c r="T59" s="35" t="str">
        <f>IF('Órdenes según Instancia'!P59=0,"-",IF('Órdenes según Instancia'!AE59=0,"-",('Órdenes según Instancia'!P59/'Órdenes según Instancia'!AE59)))</f>
        <v>-</v>
      </c>
      <c r="U59" s="35" t="str">
        <f>IF('Órdenes según Instancia'!U59=0,"-",IF('Órdenes según Instancia'!AE59=0,"-",('Órdenes según Instancia'!U59/('Órdenes según Instancia'!AE59))))</f>
        <v>-</v>
      </c>
      <c r="V59" s="35" t="str">
        <f>IF('Órdenes según Instancia'!Z59=0,"-",IF('Órdenes según Instancia'!AE59=0,"-",('Órdenes según Instancia'!Z59/'Órdenes según Instancia'!AE59)))</f>
        <v>-</v>
      </c>
    </row>
    <row r="60" spans="2:22" ht="20.100000000000001" customHeight="1" thickBot="1" x14ac:dyDescent="0.25">
      <c r="B60" s="4" t="s">
        <v>243</v>
      </c>
      <c r="C60" s="35">
        <f>IF('Órdenes según Instancia'!C60=0,"-",IF('Órdenes según Instancia'!AB60=0,"-",('Órdenes según Instancia'!C60/'Órdenes según Instancia'!AB60)))</f>
        <v>0.98809523809523814</v>
      </c>
      <c r="D60" s="35" t="str">
        <f>IF('Órdenes según Instancia'!H60=0,"-",IF('Órdenes según Instancia'!AB60=0,"-",('Órdenes según Instancia'!H60/'Órdenes según Instancia'!AB60)))</f>
        <v>-</v>
      </c>
      <c r="E60" s="35">
        <f>IF('Órdenes según Instancia'!M60=0,"-",IF('Órdenes según Instancia'!AB60=0,"-",('Órdenes según Instancia'!M60/'Órdenes según Instancia'!AB60)))</f>
        <v>1.1904761904761904E-2</v>
      </c>
      <c r="F60" s="35" t="str">
        <f>IF('Órdenes según Instancia'!R60=0,"-",IF('Órdenes según Instancia'!AB60=0,"-",('Órdenes según Instancia'!R60/'Órdenes según Instancia'!AB60)))</f>
        <v>-</v>
      </c>
      <c r="G60" s="35" t="str">
        <f>IF('Órdenes según Instancia'!W60=0,"-",IF('Órdenes según Instancia'!AB60=0,"-",('Órdenes según Instancia'!W60/'Órdenes según Instancia'!AB60)))</f>
        <v>-</v>
      </c>
      <c r="H60" s="35" t="str">
        <f>IF('Órdenes según Instancia'!D60=0,"-",IF('Órdenes según Instancia'!AC60=0,"-",('Órdenes según Instancia'!D60/'Órdenes según Instancia'!AC60)))</f>
        <v>-</v>
      </c>
      <c r="I60" s="35" t="str">
        <f>IF('Órdenes según Instancia'!I60=0,"-",IF('Órdenes según Instancia'!AC60=0,"-",('Órdenes según Instancia'!I60/'Órdenes según Instancia'!AC60)))</f>
        <v>-</v>
      </c>
      <c r="J60" s="35" t="str">
        <f>IF('Órdenes según Instancia'!N60=0,"-",IF('Órdenes según Instancia'!AC60=0,"-",('Órdenes según Instancia'!N60/'Órdenes según Instancia'!AC60)))</f>
        <v>-</v>
      </c>
      <c r="K60" s="35" t="str">
        <f>IF('Órdenes según Instancia'!S60=0,"-",IF('Órdenes según Instancia'!AC60=0,"-",('Órdenes según Instancia'!S60/'Órdenes según Instancia'!AC60)))</f>
        <v>-</v>
      </c>
      <c r="L60" s="35" t="str">
        <f>IF('Órdenes según Instancia'!X60=0,"-",IF('Órdenes según Instancia'!AC60=0,"-",('Órdenes según Instancia'!X60/'Órdenes según Instancia'!AC60)))</f>
        <v>-</v>
      </c>
      <c r="M60" s="35">
        <f>IF('Órdenes según Instancia'!E60=0,"-",IF('Órdenes según Instancia'!AD60=0,"-",('Órdenes según Instancia'!E60/'Órdenes según Instancia'!AD60)))</f>
        <v>0.98305084745762716</v>
      </c>
      <c r="N60" s="35" t="str">
        <f>IF('Órdenes según Instancia'!J60=0,"-",IF('Órdenes según Instancia'!AD60=0,"-",('Órdenes según Instancia'!J60/'Órdenes según Instancia'!AD60)))</f>
        <v>-</v>
      </c>
      <c r="O60" s="35">
        <f>IF('Órdenes según Instancia'!O60=0,"-",IF('Órdenes según Instancia'!AD60=0,"-",('Órdenes según Instancia'!O60/'Órdenes según Instancia'!AD60)))</f>
        <v>1.6949152542372881E-2</v>
      </c>
      <c r="P60" s="35" t="str">
        <f>IF('Órdenes según Instancia'!T60=0,"-",IF('Órdenes según Instancia'!AD60=0,"-",('Órdenes según Instancia'!T60/'Órdenes según Instancia'!AD60)))</f>
        <v>-</v>
      </c>
      <c r="Q60" s="35" t="str">
        <f>IF('Órdenes según Instancia'!Y60=0,"-",IF('Órdenes según Instancia'!AD60=0,"-",('Órdenes según Instancia'!Y60/'Órdenes según Instancia'!AD60)))</f>
        <v>-</v>
      </c>
      <c r="R60" s="35">
        <f>IF('Órdenes según Instancia'!F60=0,"-",IF('Órdenes según Instancia'!AE60=0,"-",('Órdenes según Instancia'!F60/'Órdenes según Instancia'!AE60)))</f>
        <v>1</v>
      </c>
      <c r="S60" s="35" t="str">
        <f>IF('Órdenes según Instancia'!K60=0,"-",IF('Órdenes según Instancia'!AE60=0,"-",('Órdenes según Instancia'!K60/'Órdenes según Instancia'!AE60)))</f>
        <v>-</v>
      </c>
      <c r="T60" s="35" t="str">
        <f>IF('Órdenes según Instancia'!P60=0,"-",IF('Órdenes según Instancia'!AE60=0,"-",('Órdenes según Instancia'!P60/'Órdenes según Instancia'!AE60)))</f>
        <v>-</v>
      </c>
      <c r="U60" s="35" t="str">
        <f>IF('Órdenes según Instancia'!U60=0,"-",IF('Órdenes según Instancia'!AE60=0,"-",('Órdenes según Instancia'!U60/('Órdenes según Instancia'!AE60))))</f>
        <v>-</v>
      </c>
      <c r="V60" s="35" t="str">
        <f>IF('Órdenes según Instancia'!Z60=0,"-",IF('Órdenes según Instancia'!AE60=0,"-",('Órdenes según Instancia'!Z60/'Órdenes según Instancia'!AE60)))</f>
        <v>-</v>
      </c>
    </row>
    <row r="61" spans="2:22" ht="20.100000000000001" customHeight="1" thickBot="1" x14ac:dyDescent="0.25">
      <c r="B61" s="4" t="s">
        <v>244</v>
      </c>
      <c r="C61" s="35">
        <f>IF('Órdenes según Instancia'!C61=0,"-",IF('Órdenes según Instancia'!AB61=0,"-",('Órdenes según Instancia'!C61/'Órdenes según Instancia'!AB61)))</f>
        <v>1</v>
      </c>
      <c r="D61" s="35" t="str">
        <f>IF('Órdenes según Instancia'!H61=0,"-",IF('Órdenes según Instancia'!AB61=0,"-",('Órdenes según Instancia'!H61/'Órdenes según Instancia'!AB61)))</f>
        <v>-</v>
      </c>
      <c r="E61" s="35" t="str">
        <f>IF('Órdenes según Instancia'!M61=0,"-",IF('Órdenes según Instancia'!AB61=0,"-",('Órdenes según Instancia'!M61/'Órdenes según Instancia'!AB61)))</f>
        <v>-</v>
      </c>
      <c r="F61" s="35" t="str">
        <f>IF('Órdenes según Instancia'!R61=0,"-",IF('Órdenes según Instancia'!AB61=0,"-",('Órdenes según Instancia'!R61/'Órdenes según Instancia'!AB61)))</f>
        <v>-</v>
      </c>
      <c r="G61" s="35" t="str">
        <f>IF('Órdenes según Instancia'!W61=0,"-",IF('Órdenes según Instancia'!AB61=0,"-",('Órdenes según Instancia'!W61/'Órdenes según Instancia'!AB61)))</f>
        <v>-</v>
      </c>
      <c r="H61" s="35" t="str">
        <f>IF('Órdenes según Instancia'!D61=0,"-",IF('Órdenes según Instancia'!AC61=0,"-",('Órdenes según Instancia'!D61/'Órdenes según Instancia'!AC61)))</f>
        <v>-</v>
      </c>
      <c r="I61" s="35" t="str">
        <f>IF('Órdenes según Instancia'!I61=0,"-",IF('Órdenes según Instancia'!AC61=0,"-",('Órdenes según Instancia'!I61/'Órdenes según Instancia'!AC61)))</f>
        <v>-</v>
      </c>
      <c r="J61" s="35" t="str">
        <f>IF('Órdenes según Instancia'!N61=0,"-",IF('Órdenes según Instancia'!AC61=0,"-",('Órdenes según Instancia'!N61/'Órdenes según Instancia'!AC61)))</f>
        <v>-</v>
      </c>
      <c r="K61" s="35" t="str">
        <f>IF('Órdenes según Instancia'!S61=0,"-",IF('Órdenes según Instancia'!AC61=0,"-",('Órdenes según Instancia'!S61/'Órdenes según Instancia'!AC61)))</f>
        <v>-</v>
      </c>
      <c r="L61" s="35" t="str">
        <f>IF('Órdenes según Instancia'!X61=0,"-",IF('Órdenes según Instancia'!AC61=0,"-",('Órdenes según Instancia'!X61/'Órdenes según Instancia'!AC61)))</f>
        <v>-</v>
      </c>
      <c r="M61" s="35">
        <f>IF('Órdenes según Instancia'!E61=0,"-",IF('Órdenes según Instancia'!AD61=0,"-",('Órdenes según Instancia'!E61/'Órdenes según Instancia'!AD61)))</f>
        <v>1</v>
      </c>
      <c r="N61" s="35" t="str">
        <f>IF('Órdenes según Instancia'!J61=0,"-",IF('Órdenes según Instancia'!AD61=0,"-",('Órdenes según Instancia'!J61/'Órdenes según Instancia'!AD61)))</f>
        <v>-</v>
      </c>
      <c r="O61" s="35" t="str">
        <f>IF('Órdenes según Instancia'!O61=0,"-",IF('Órdenes según Instancia'!AD61=0,"-",('Órdenes según Instancia'!O61/'Órdenes según Instancia'!AD61)))</f>
        <v>-</v>
      </c>
      <c r="P61" s="35" t="str">
        <f>IF('Órdenes según Instancia'!T61=0,"-",IF('Órdenes según Instancia'!AD61=0,"-",('Órdenes según Instancia'!T61/'Órdenes según Instancia'!AD61)))</f>
        <v>-</v>
      </c>
      <c r="Q61" s="35" t="str">
        <f>IF('Órdenes según Instancia'!Y61=0,"-",IF('Órdenes según Instancia'!AD61=0,"-",('Órdenes según Instancia'!Y61/'Órdenes según Instancia'!AD61)))</f>
        <v>-</v>
      </c>
      <c r="R61" s="35">
        <f>IF('Órdenes según Instancia'!F61=0,"-",IF('Órdenes según Instancia'!AE61=0,"-",('Órdenes según Instancia'!F61/'Órdenes según Instancia'!AE61)))</f>
        <v>1</v>
      </c>
      <c r="S61" s="35" t="str">
        <f>IF('Órdenes según Instancia'!K61=0,"-",IF('Órdenes según Instancia'!AE61=0,"-",('Órdenes según Instancia'!K61/'Órdenes según Instancia'!AE61)))</f>
        <v>-</v>
      </c>
      <c r="T61" s="35" t="str">
        <f>IF('Órdenes según Instancia'!P61=0,"-",IF('Órdenes según Instancia'!AE61=0,"-",('Órdenes según Instancia'!P61/'Órdenes según Instancia'!AE61)))</f>
        <v>-</v>
      </c>
      <c r="U61" s="35" t="str">
        <f>IF('Órdenes según Instancia'!U61=0,"-",IF('Órdenes según Instancia'!AE61=0,"-",('Órdenes según Instancia'!U61/('Órdenes según Instancia'!AE61))))</f>
        <v>-</v>
      </c>
      <c r="V61" s="35" t="str">
        <f>IF('Órdenes según Instancia'!Z61=0,"-",IF('Órdenes según Instancia'!AE61=0,"-",('Órdenes según Instancia'!Z61/'Órdenes según Instancia'!AE61)))</f>
        <v>-</v>
      </c>
    </row>
    <row r="62" spans="2:22" ht="20.100000000000001" customHeight="1" thickBot="1" x14ac:dyDescent="0.25">
      <c r="B62" s="4" t="s">
        <v>270</v>
      </c>
      <c r="C62" s="35">
        <f>IF('Órdenes según Instancia'!C62=0,"-",IF('Órdenes según Instancia'!AB62=0,"-",('Órdenes según Instancia'!C62/'Órdenes según Instancia'!AB62)))</f>
        <v>0.97560975609756095</v>
      </c>
      <c r="D62" s="35">
        <f>IF('Órdenes según Instancia'!H62=0,"-",IF('Órdenes según Instancia'!AB62=0,"-",('Órdenes según Instancia'!H62/'Órdenes según Instancia'!AB62)))</f>
        <v>2.4390243902439025E-2</v>
      </c>
      <c r="E62" s="35" t="str">
        <f>IF('Órdenes según Instancia'!M62=0,"-",IF('Órdenes según Instancia'!AB62=0,"-",('Órdenes según Instancia'!M62/'Órdenes según Instancia'!AB62)))</f>
        <v>-</v>
      </c>
      <c r="F62" s="35" t="str">
        <f>IF('Órdenes según Instancia'!R62=0,"-",IF('Órdenes según Instancia'!AB62=0,"-",('Órdenes según Instancia'!R62/'Órdenes según Instancia'!AB62)))</f>
        <v>-</v>
      </c>
      <c r="G62" s="35" t="str">
        <f>IF('Órdenes según Instancia'!W62=0,"-",IF('Órdenes según Instancia'!AB62=0,"-",('Órdenes según Instancia'!W62/'Órdenes según Instancia'!AB62)))</f>
        <v>-</v>
      </c>
      <c r="H62" s="35" t="str">
        <f>IF('Órdenes según Instancia'!D62=0,"-",IF('Órdenes según Instancia'!AC62=0,"-",('Órdenes según Instancia'!D62/'Órdenes según Instancia'!AC62)))</f>
        <v>-</v>
      </c>
      <c r="I62" s="35" t="str">
        <f>IF('Órdenes según Instancia'!I62=0,"-",IF('Órdenes según Instancia'!AC62=0,"-",('Órdenes según Instancia'!I62/'Órdenes según Instancia'!AC62)))</f>
        <v>-</v>
      </c>
      <c r="J62" s="35" t="str">
        <f>IF('Órdenes según Instancia'!N62=0,"-",IF('Órdenes según Instancia'!AC62=0,"-",('Órdenes según Instancia'!N62/'Órdenes según Instancia'!AC62)))</f>
        <v>-</v>
      </c>
      <c r="K62" s="35" t="str">
        <f>IF('Órdenes según Instancia'!S62=0,"-",IF('Órdenes según Instancia'!AC62=0,"-",('Órdenes según Instancia'!S62/'Órdenes según Instancia'!AC62)))</f>
        <v>-</v>
      </c>
      <c r="L62" s="35" t="str">
        <f>IF('Órdenes según Instancia'!X62=0,"-",IF('Órdenes según Instancia'!AC62=0,"-",('Órdenes según Instancia'!X62/'Órdenes según Instancia'!AC62)))</f>
        <v>-</v>
      </c>
      <c r="M62" s="35">
        <f>IF('Órdenes según Instancia'!E62=0,"-",IF('Órdenes según Instancia'!AD62=0,"-",('Órdenes según Instancia'!E62/'Órdenes según Instancia'!AD62)))</f>
        <v>1</v>
      </c>
      <c r="N62" s="35" t="str">
        <f>IF('Órdenes según Instancia'!J62=0,"-",IF('Órdenes según Instancia'!AD62=0,"-",('Órdenes según Instancia'!J62/'Órdenes según Instancia'!AD62)))</f>
        <v>-</v>
      </c>
      <c r="O62" s="35" t="str">
        <f>IF('Órdenes según Instancia'!O62=0,"-",IF('Órdenes según Instancia'!AD62=0,"-",('Órdenes según Instancia'!O62/'Órdenes según Instancia'!AD62)))</f>
        <v>-</v>
      </c>
      <c r="P62" s="35" t="str">
        <f>IF('Órdenes según Instancia'!T62=0,"-",IF('Órdenes según Instancia'!AD62=0,"-",('Órdenes según Instancia'!T62/'Órdenes según Instancia'!AD62)))</f>
        <v>-</v>
      </c>
      <c r="Q62" s="35" t="str">
        <f>IF('Órdenes según Instancia'!Y62=0,"-",IF('Órdenes según Instancia'!AD62=0,"-",('Órdenes según Instancia'!Y62/'Órdenes según Instancia'!AD62)))</f>
        <v>-</v>
      </c>
      <c r="R62" s="35">
        <f>IF('Órdenes según Instancia'!F62=0,"-",IF('Órdenes según Instancia'!AE62=0,"-",('Órdenes según Instancia'!F62/'Órdenes según Instancia'!AE62)))</f>
        <v>0.95652173913043481</v>
      </c>
      <c r="S62" s="35">
        <f>IF('Órdenes según Instancia'!K62=0,"-",IF('Órdenes según Instancia'!AE62=0,"-",('Órdenes según Instancia'!K62/'Órdenes según Instancia'!AE62)))</f>
        <v>4.3478260869565216E-2</v>
      </c>
      <c r="T62" s="35" t="str">
        <f>IF('Órdenes según Instancia'!P62=0,"-",IF('Órdenes según Instancia'!AE62=0,"-",('Órdenes según Instancia'!P62/'Órdenes según Instancia'!AE62)))</f>
        <v>-</v>
      </c>
      <c r="U62" s="35" t="str">
        <f>IF('Órdenes según Instancia'!U62=0,"-",IF('Órdenes según Instancia'!AE62=0,"-",('Órdenes según Instancia'!U62/('Órdenes según Instancia'!AE62))))</f>
        <v>-</v>
      </c>
      <c r="V62" s="35" t="str">
        <f>IF('Órdenes según Instancia'!Z62=0,"-",IF('Órdenes según Instancia'!AE62=0,"-",('Órdenes según Instancia'!Z62/'Órdenes según Instancia'!AE62)))</f>
        <v>-</v>
      </c>
    </row>
    <row r="63" spans="2:22" ht="20.100000000000001" customHeight="1" thickBot="1" x14ac:dyDescent="0.25">
      <c r="B63" s="4" t="s">
        <v>246</v>
      </c>
      <c r="C63" s="35">
        <f>IF('Órdenes según Instancia'!C63=0,"-",IF('Órdenes según Instancia'!AB63=0,"-",('Órdenes según Instancia'!C63/'Órdenes según Instancia'!AB63)))</f>
        <v>1</v>
      </c>
      <c r="D63" s="35" t="str">
        <f>IF('Órdenes según Instancia'!H63=0,"-",IF('Órdenes según Instancia'!AB63=0,"-",('Órdenes según Instancia'!H63/'Órdenes según Instancia'!AB63)))</f>
        <v>-</v>
      </c>
      <c r="E63" s="35" t="str">
        <f>IF('Órdenes según Instancia'!M63=0,"-",IF('Órdenes según Instancia'!AB63=0,"-",('Órdenes según Instancia'!M63/'Órdenes según Instancia'!AB63)))</f>
        <v>-</v>
      </c>
      <c r="F63" s="35" t="str">
        <f>IF('Órdenes según Instancia'!R63=0,"-",IF('Órdenes según Instancia'!AB63=0,"-",('Órdenes según Instancia'!R63/'Órdenes según Instancia'!AB63)))</f>
        <v>-</v>
      </c>
      <c r="G63" s="35" t="str">
        <f>IF('Órdenes según Instancia'!W63=0,"-",IF('Órdenes según Instancia'!AB63=0,"-",('Órdenes según Instancia'!W63/'Órdenes según Instancia'!AB63)))</f>
        <v>-</v>
      </c>
      <c r="H63" s="35">
        <f>IF('Órdenes según Instancia'!D63=0,"-",IF('Órdenes según Instancia'!AC63=0,"-",('Órdenes según Instancia'!D63/'Órdenes según Instancia'!AC63)))</f>
        <v>1</v>
      </c>
      <c r="I63" s="35" t="str">
        <f>IF('Órdenes según Instancia'!I63=0,"-",IF('Órdenes según Instancia'!AC63=0,"-",('Órdenes según Instancia'!I63/'Órdenes según Instancia'!AC63)))</f>
        <v>-</v>
      </c>
      <c r="J63" s="35" t="str">
        <f>IF('Órdenes según Instancia'!N63=0,"-",IF('Órdenes según Instancia'!AC63=0,"-",('Órdenes según Instancia'!N63/'Órdenes según Instancia'!AC63)))</f>
        <v>-</v>
      </c>
      <c r="K63" s="35" t="str">
        <f>IF('Órdenes según Instancia'!S63=0,"-",IF('Órdenes según Instancia'!AC63=0,"-",('Órdenes según Instancia'!S63/'Órdenes según Instancia'!AC63)))</f>
        <v>-</v>
      </c>
      <c r="L63" s="35" t="str">
        <f>IF('Órdenes según Instancia'!X63=0,"-",IF('Órdenes según Instancia'!AC63=0,"-",('Órdenes según Instancia'!X63/'Órdenes según Instancia'!AC63)))</f>
        <v>-</v>
      </c>
      <c r="M63" s="35">
        <f>IF('Órdenes según Instancia'!E63=0,"-",IF('Órdenes según Instancia'!AD63=0,"-",('Órdenes según Instancia'!E63/'Órdenes según Instancia'!AD63)))</f>
        <v>1</v>
      </c>
      <c r="N63" s="35" t="str">
        <f>IF('Órdenes según Instancia'!J63=0,"-",IF('Órdenes según Instancia'!AD63=0,"-",('Órdenes según Instancia'!J63/'Órdenes según Instancia'!AD63)))</f>
        <v>-</v>
      </c>
      <c r="O63" s="35" t="str">
        <f>IF('Órdenes según Instancia'!O63=0,"-",IF('Órdenes según Instancia'!AD63=0,"-",('Órdenes según Instancia'!O63/'Órdenes según Instancia'!AD63)))</f>
        <v>-</v>
      </c>
      <c r="P63" s="35" t="str">
        <f>IF('Órdenes según Instancia'!T63=0,"-",IF('Órdenes según Instancia'!AD63=0,"-",('Órdenes según Instancia'!T63/'Órdenes según Instancia'!AD63)))</f>
        <v>-</v>
      </c>
      <c r="Q63" s="35" t="str">
        <f>IF('Órdenes según Instancia'!Y63=0,"-",IF('Órdenes según Instancia'!AD63=0,"-",('Órdenes según Instancia'!Y63/'Órdenes según Instancia'!AD63)))</f>
        <v>-</v>
      </c>
      <c r="R63" s="35">
        <f>IF('Órdenes según Instancia'!F63=0,"-",IF('Órdenes según Instancia'!AE63=0,"-",('Órdenes según Instancia'!F63/'Órdenes según Instancia'!AE63)))</f>
        <v>1</v>
      </c>
      <c r="S63" s="35" t="str">
        <f>IF('Órdenes según Instancia'!K63=0,"-",IF('Órdenes según Instancia'!AE63=0,"-",('Órdenes según Instancia'!K63/'Órdenes según Instancia'!AE63)))</f>
        <v>-</v>
      </c>
      <c r="T63" s="35" t="str">
        <f>IF('Órdenes según Instancia'!P63=0,"-",IF('Órdenes según Instancia'!AE63=0,"-",('Órdenes según Instancia'!P63/'Órdenes según Instancia'!AE63)))</f>
        <v>-</v>
      </c>
      <c r="U63" s="35" t="str">
        <f>IF('Órdenes según Instancia'!U63=0,"-",IF('Órdenes según Instancia'!AE63=0,"-",('Órdenes según Instancia'!U63/('Órdenes según Instancia'!AE63))))</f>
        <v>-</v>
      </c>
      <c r="V63" s="35" t="str">
        <f>IF('Órdenes según Instancia'!Z63=0,"-",IF('Órdenes según Instancia'!AE63=0,"-",('Órdenes según Instancia'!Z63/'Órdenes según Instancia'!AE63)))</f>
        <v>-</v>
      </c>
    </row>
    <row r="64" spans="2:22" ht="20.100000000000001" customHeight="1" thickBot="1" x14ac:dyDescent="0.25">
      <c r="B64" s="4" t="s">
        <v>247</v>
      </c>
      <c r="C64" s="36">
        <f>IF('Órdenes según Instancia'!C64=0,"-",IF('Órdenes según Instancia'!AB64=0,"-",('Órdenes según Instancia'!C64/'Órdenes según Instancia'!AB64)))</f>
        <v>0.98630136986301364</v>
      </c>
      <c r="D64" s="36" t="str">
        <f>IF('Órdenes según Instancia'!H64=0,"-",IF('Órdenes según Instancia'!AB64=0,"-",('Órdenes según Instancia'!H64/'Órdenes según Instancia'!AB64)))</f>
        <v>-</v>
      </c>
      <c r="E64" s="36">
        <f>IF('Órdenes según Instancia'!M64=0,"-",IF('Órdenes según Instancia'!AB64=0,"-",('Órdenes según Instancia'!M64/'Órdenes según Instancia'!AB64)))</f>
        <v>1.3698630136986301E-2</v>
      </c>
      <c r="F64" s="36" t="str">
        <f>IF('Órdenes según Instancia'!R64=0,"-",IF('Órdenes según Instancia'!AB64=0,"-",('Órdenes según Instancia'!R64/'Órdenes según Instancia'!AB64)))</f>
        <v>-</v>
      </c>
      <c r="G64" s="36" t="str">
        <f>IF('Órdenes según Instancia'!W64=0,"-",IF('Órdenes según Instancia'!AB64=0,"-",('Órdenes según Instancia'!W64/'Órdenes según Instancia'!AB64)))</f>
        <v>-</v>
      </c>
      <c r="H64" s="36" t="str">
        <f>IF('Órdenes según Instancia'!D64=0,"-",IF('Órdenes según Instancia'!AC64=0,"-",('Órdenes según Instancia'!D64/'Órdenes según Instancia'!AC64)))</f>
        <v>-</v>
      </c>
      <c r="I64" s="36" t="str">
        <f>IF('Órdenes según Instancia'!I64=0,"-",IF('Órdenes según Instancia'!AC64=0,"-",('Órdenes según Instancia'!I64/'Órdenes según Instancia'!AC64)))</f>
        <v>-</v>
      </c>
      <c r="J64" s="36" t="str">
        <f>IF('Órdenes según Instancia'!N64=0,"-",IF('Órdenes según Instancia'!AC64=0,"-",('Órdenes según Instancia'!N64/'Órdenes según Instancia'!AC64)))</f>
        <v>-</v>
      </c>
      <c r="K64" s="36" t="str">
        <f>IF('Órdenes según Instancia'!S64=0,"-",IF('Órdenes según Instancia'!AC64=0,"-",('Órdenes según Instancia'!S64/'Órdenes según Instancia'!AC64)))</f>
        <v>-</v>
      </c>
      <c r="L64" s="36" t="str">
        <f>IF('Órdenes según Instancia'!X64=0,"-",IF('Órdenes según Instancia'!AC64=0,"-",('Órdenes según Instancia'!X64/'Órdenes según Instancia'!AC64)))</f>
        <v>-</v>
      </c>
      <c r="M64" s="36">
        <f>IF('Órdenes según Instancia'!E64=0,"-",IF('Órdenes según Instancia'!AD64=0,"-",('Órdenes según Instancia'!E64/'Órdenes según Instancia'!AD64)))</f>
        <v>0.98529411764705888</v>
      </c>
      <c r="N64" s="36" t="str">
        <f>IF('Órdenes según Instancia'!J64=0,"-",IF('Órdenes según Instancia'!AD64=0,"-",('Órdenes según Instancia'!J64/'Órdenes según Instancia'!AD64)))</f>
        <v>-</v>
      </c>
      <c r="O64" s="36">
        <f>IF('Órdenes según Instancia'!O64=0,"-",IF('Órdenes según Instancia'!AD64=0,"-",('Órdenes según Instancia'!O64/'Órdenes según Instancia'!AD64)))</f>
        <v>1.4705882352941176E-2</v>
      </c>
      <c r="P64" s="36" t="str">
        <f>IF('Órdenes según Instancia'!T64=0,"-",IF('Órdenes según Instancia'!AD64=0,"-",('Órdenes según Instancia'!T64/'Órdenes según Instancia'!AD64)))</f>
        <v>-</v>
      </c>
      <c r="Q64" s="36" t="str">
        <f>IF('Órdenes según Instancia'!Y64=0,"-",IF('Órdenes según Instancia'!AD64=0,"-",('Órdenes según Instancia'!Y64/'Órdenes según Instancia'!AD64)))</f>
        <v>-</v>
      </c>
      <c r="R64" s="36">
        <f>IF('Órdenes según Instancia'!F64=0,"-",IF('Órdenes según Instancia'!AE64=0,"-",('Órdenes según Instancia'!F64/'Órdenes según Instancia'!AE64)))</f>
        <v>1</v>
      </c>
      <c r="S64" s="36" t="str">
        <f>IF('Órdenes según Instancia'!K64=0,"-",IF('Órdenes según Instancia'!AE64=0,"-",('Órdenes según Instancia'!K64/'Órdenes según Instancia'!AE64)))</f>
        <v>-</v>
      </c>
      <c r="T64" s="36" t="str">
        <f>IF('Órdenes según Instancia'!P64=0,"-",IF('Órdenes según Instancia'!AE64=0,"-",('Órdenes según Instancia'!P64/'Órdenes según Instancia'!AE64)))</f>
        <v>-</v>
      </c>
      <c r="U64" s="36" t="str">
        <f>IF('Órdenes según Instancia'!U64=0,"-",IF('Órdenes según Instancia'!AE64=0,"-",('Órdenes según Instancia'!U64/('Órdenes según Instancia'!AE64))))</f>
        <v>-</v>
      </c>
      <c r="V64" s="36" t="str">
        <f>IF('Órdenes según Instancia'!Z64=0,"-",IF('Órdenes según Instancia'!AE64=0,"-",('Órdenes según Instancia'!Z64/'Órdenes según Instancia'!AE64)))</f>
        <v>-</v>
      </c>
    </row>
    <row r="65" spans="2:22" ht="20.100000000000001" customHeight="1" thickBot="1" x14ac:dyDescent="0.25">
      <c r="B65" s="7" t="s">
        <v>22</v>
      </c>
      <c r="C65" s="37">
        <f>IF('Órdenes según Instancia'!C65=0,"-",IF('Órdenes según Instancia'!AB65=0,"-",('Órdenes según Instancia'!C65/'Órdenes según Instancia'!AB65)))</f>
        <v>0.92424076307422431</v>
      </c>
      <c r="D65" s="37">
        <f>IF('Órdenes según Instancia'!H65=0,"-",IF('Órdenes según Instancia'!AB65=0,"-",('Órdenes según Instancia'!H65/'Órdenes según Instancia'!AB65)))</f>
        <v>5.9204034645323981E-3</v>
      </c>
      <c r="E65" s="37">
        <f>IF('Órdenes según Instancia'!M65=0,"-",IF('Órdenes según Instancia'!AB65=0,"-",('Órdenes según Instancia'!M65/'Órdenes según Instancia'!AB65)))</f>
        <v>5.5586010305887515E-2</v>
      </c>
      <c r="F65" s="37">
        <f>IF('Órdenes según Instancia'!R65=0,"-",IF('Órdenes según Instancia'!AB65=0,"-",('Órdenes según Instancia'!R65/'Órdenes según Instancia'!AB65)))</f>
        <v>1.4252823155355773E-2</v>
      </c>
      <c r="G65" s="37" t="str">
        <f>IF('Órdenes según Instancia'!W65=0,"-",IF('Órdenes según Instancia'!AB65=0,"-",('Órdenes según Instancia'!W65/'Órdenes según Instancia'!AB65)))</f>
        <v>-</v>
      </c>
      <c r="H65" s="37">
        <f>IF('Órdenes según Instancia'!D65=0,"-",IF('Órdenes según Instancia'!AC65=0,"-",('Órdenes según Instancia'!D65/'Órdenes según Instancia'!AC65)))</f>
        <v>0.971830985915493</v>
      </c>
      <c r="I65" s="37" t="str">
        <f>IF('Órdenes según Instancia'!I65=0,"-",IF('Órdenes según Instancia'!AC65=0,"-",('Órdenes según Instancia'!I65/'Órdenes según Instancia'!AC65)))</f>
        <v>-</v>
      </c>
      <c r="J65" s="37" t="str">
        <f>IF('Órdenes según Instancia'!N65=0,"-",IF('Órdenes según Instancia'!AC65=0,"-",('Órdenes según Instancia'!N65/'Órdenes según Instancia'!AC65)))</f>
        <v>-</v>
      </c>
      <c r="K65" s="37">
        <f>IF('Órdenes según Instancia'!S65=0,"-",IF('Órdenes según Instancia'!AC65=0,"-",('Órdenes según Instancia'!S65/'Órdenes según Instancia'!AC65)))</f>
        <v>2.8169014084507043E-2</v>
      </c>
      <c r="L65" s="37" t="str">
        <f>IF('Órdenes según Instancia'!X65=0,"-",IF('Órdenes según Instancia'!AC65=0,"-",('Órdenes según Instancia'!X65/'Órdenes según Instancia'!AC65)))</f>
        <v>-</v>
      </c>
      <c r="M65" s="37">
        <f>IF('Órdenes según Instancia'!E65=0,"-",IF('Órdenes según Instancia'!AD65=0,"-",('Órdenes según Instancia'!E65/'Órdenes según Instancia'!AD65)))</f>
        <v>0.8983418565008523</v>
      </c>
      <c r="N65" s="37">
        <f>IF('Órdenes según Instancia'!J65=0,"-",IF('Órdenes según Instancia'!AD65=0,"-",('Órdenes según Instancia'!J65/'Órdenes según Instancia'!AD65)))</f>
        <v>6.1986672865333957E-3</v>
      </c>
      <c r="O65" s="37">
        <f>IF('Órdenes según Instancia'!O65=0,"-",IF('Órdenes según Instancia'!AD65=0,"-",('Órdenes según Instancia'!O65/'Órdenes según Instancia'!AD65)))</f>
        <v>7.7328374399504102E-2</v>
      </c>
      <c r="P65" s="37">
        <f>IF('Órdenes según Instancia'!T65=0,"-",IF('Órdenes según Instancia'!AD65=0,"-",('Órdenes según Instancia'!T65/'Órdenes según Instancia'!AD65)))</f>
        <v>1.813110181311018E-2</v>
      </c>
      <c r="Q65" s="37" t="str">
        <f>IF('Órdenes según Instancia'!Y65=0,"-",IF('Órdenes según Instancia'!AD65=0,"-",('Órdenes según Instancia'!Y65/'Órdenes según Instancia'!AD65)))</f>
        <v>-</v>
      </c>
      <c r="R65" s="37">
        <f>IF('Órdenes según Instancia'!F65=0,"-",IF('Órdenes según Instancia'!AE65=0,"-",('Órdenes según Instancia'!F65/'Órdenes según Instancia'!AE65)))</f>
        <v>0.98728813559322037</v>
      </c>
      <c r="S65" s="37">
        <f>IF('Órdenes según Instancia'!K65=0,"-",IF('Órdenes según Instancia'!AE65=0,"-",('Órdenes según Instancia'!K65/'Órdenes según Instancia'!AE65)))</f>
        <v>5.3929121725731898E-3</v>
      </c>
      <c r="T65" s="37">
        <f>IF('Órdenes según Instancia'!P65=0,"-",IF('Órdenes según Instancia'!AE65=0,"-",('Órdenes según Instancia'!P65/'Órdenes según Instancia'!AE65)))</f>
        <v>3.0816640986132513E-3</v>
      </c>
      <c r="U65" s="37">
        <f>IF('Órdenes según Instancia'!U65=0,"-",IF('Órdenes según Instancia'!AE65=0,"-",('Órdenes según Instancia'!U65/('Órdenes según Instancia'!AE65))))</f>
        <v>4.2372881355932203E-3</v>
      </c>
      <c r="V65" s="37" t="str">
        <f>IF('Órdenes según Instancia'!Z65=0,"-",IF('Órdenes según Instancia'!AE65=0,"-",('Órdenes según Instancia'!Z65/'Órdenes según Instancia'!AE65)))</f>
        <v>-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s="50" customFormat="1" ht="58.5" customHeight="1" x14ac:dyDescent="0.2">
      <c r="C12" s="101" t="s">
        <v>248</v>
      </c>
      <c r="D12" s="101"/>
      <c r="E12" s="101" t="s">
        <v>183</v>
      </c>
      <c r="F12" s="101"/>
      <c r="G12" s="101" t="s">
        <v>184</v>
      </c>
      <c r="H12" s="101"/>
      <c r="I12" s="101" t="s">
        <v>249</v>
      </c>
      <c r="J12" s="101"/>
      <c r="K12" s="101" t="s">
        <v>250</v>
      </c>
      <c r="L12" s="101"/>
      <c r="M12" s="101" t="s">
        <v>185</v>
      </c>
      <c r="N12" s="101"/>
      <c r="O12" s="101" t="s">
        <v>186</v>
      </c>
      <c r="P12" s="101"/>
      <c r="Q12" s="101" t="s">
        <v>187</v>
      </c>
      <c r="R12" s="101"/>
      <c r="S12" s="101" t="s">
        <v>251</v>
      </c>
      <c r="T12" s="101"/>
      <c r="U12" s="101" t="s">
        <v>188</v>
      </c>
      <c r="V12" s="101"/>
      <c r="W12" s="101" t="s">
        <v>252</v>
      </c>
      <c r="X12" s="101"/>
      <c r="Y12" s="101" t="s">
        <v>253</v>
      </c>
      <c r="Z12" s="101"/>
      <c r="AA12" s="101" t="s">
        <v>254</v>
      </c>
      <c r="AB12" s="101"/>
      <c r="AC12" s="101" t="s">
        <v>255</v>
      </c>
      <c r="AD12" s="101"/>
      <c r="AE12" s="101" t="s">
        <v>256</v>
      </c>
      <c r="AF12" s="101"/>
      <c r="AG12" s="101" t="s">
        <v>189</v>
      </c>
      <c r="AH12" s="101"/>
      <c r="AI12" s="101" t="s">
        <v>190</v>
      </c>
      <c r="AJ12" s="101"/>
    </row>
    <row r="13" spans="2:36" ht="41.25" customHeight="1" thickBot="1" x14ac:dyDescent="0.25">
      <c r="C13" s="38" t="s">
        <v>191</v>
      </c>
      <c r="D13" s="38" t="s">
        <v>192</v>
      </c>
      <c r="E13" s="38" t="s">
        <v>191</v>
      </c>
      <c r="F13" s="38" t="s">
        <v>192</v>
      </c>
      <c r="G13" s="38" t="s">
        <v>191</v>
      </c>
      <c r="H13" s="38" t="s">
        <v>192</v>
      </c>
      <c r="I13" s="38" t="s">
        <v>191</v>
      </c>
      <c r="J13" s="38" t="s">
        <v>192</v>
      </c>
      <c r="K13" s="38" t="s">
        <v>191</v>
      </c>
      <c r="L13" s="38" t="s">
        <v>192</v>
      </c>
      <c r="M13" s="38" t="s">
        <v>191</v>
      </c>
      <c r="N13" s="38" t="s">
        <v>192</v>
      </c>
      <c r="O13" s="38" t="s">
        <v>191</v>
      </c>
      <c r="P13" s="38" t="s">
        <v>192</v>
      </c>
      <c r="Q13" s="38" t="s">
        <v>191</v>
      </c>
      <c r="R13" s="38" t="s">
        <v>192</v>
      </c>
      <c r="S13" s="38" t="s">
        <v>191</v>
      </c>
      <c r="T13" s="38" t="s">
        <v>192</v>
      </c>
      <c r="U13" s="38" t="s">
        <v>191</v>
      </c>
      <c r="V13" s="38" t="s">
        <v>192</v>
      </c>
      <c r="W13" s="38" t="s">
        <v>191</v>
      </c>
      <c r="X13" s="38" t="s">
        <v>192</v>
      </c>
      <c r="Y13" s="38" t="s">
        <v>191</v>
      </c>
      <c r="Z13" s="38" t="s">
        <v>192</v>
      </c>
      <c r="AA13" s="38" t="s">
        <v>191</v>
      </c>
      <c r="AB13" s="38" t="s">
        <v>192</v>
      </c>
      <c r="AC13" s="38" t="s">
        <v>191</v>
      </c>
      <c r="AD13" s="38" t="s">
        <v>192</v>
      </c>
      <c r="AE13" s="38" t="s">
        <v>191</v>
      </c>
      <c r="AF13" s="38" t="s">
        <v>192</v>
      </c>
      <c r="AG13" s="38" t="s">
        <v>191</v>
      </c>
      <c r="AH13" s="38" t="s">
        <v>192</v>
      </c>
      <c r="AI13" s="38" t="s">
        <v>191</v>
      </c>
      <c r="AJ13" s="38" t="s">
        <v>192</v>
      </c>
    </row>
    <row r="14" spans="2:36" ht="20.100000000000001" customHeight="1" thickBot="1" x14ac:dyDescent="0.25">
      <c r="B14" s="3" t="s">
        <v>198</v>
      </c>
      <c r="C14" s="19">
        <v>4</v>
      </c>
      <c r="D14" s="19">
        <v>8</v>
      </c>
      <c r="E14" s="19">
        <v>14</v>
      </c>
      <c r="F14" s="19">
        <v>0</v>
      </c>
      <c r="G14" s="19">
        <v>75</v>
      </c>
      <c r="H14" s="19">
        <v>144</v>
      </c>
      <c r="I14" s="19">
        <v>75</v>
      </c>
      <c r="J14" s="19">
        <v>144</v>
      </c>
      <c r="K14" s="19">
        <v>1</v>
      </c>
      <c r="L14" s="19">
        <v>1</v>
      </c>
      <c r="M14" s="19">
        <v>19</v>
      </c>
      <c r="N14" s="19">
        <v>1</v>
      </c>
      <c r="O14" s="19">
        <v>15</v>
      </c>
      <c r="P14" s="19">
        <v>6</v>
      </c>
      <c r="Q14" s="19">
        <v>203</v>
      </c>
      <c r="R14" s="19">
        <v>304</v>
      </c>
      <c r="S14" s="19">
        <v>93</v>
      </c>
      <c r="T14" s="19">
        <v>0</v>
      </c>
      <c r="U14" s="19">
        <v>0</v>
      </c>
      <c r="V14" s="19">
        <v>0</v>
      </c>
      <c r="W14" s="19">
        <v>11</v>
      </c>
      <c r="X14" s="19">
        <v>0</v>
      </c>
      <c r="Y14" s="19">
        <v>3</v>
      </c>
      <c r="Z14" s="19">
        <v>0</v>
      </c>
      <c r="AA14" s="19">
        <v>0</v>
      </c>
      <c r="AB14" s="19">
        <v>0</v>
      </c>
      <c r="AC14" s="19">
        <v>97</v>
      </c>
      <c r="AD14" s="19">
        <v>0</v>
      </c>
      <c r="AE14" s="19">
        <v>2</v>
      </c>
      <c r="AF14" s="19">
        <v>0</v>
      </c>
      <c r="AG14" s="19">
        <v>10</v>
      </c>
      <c r="AH14" s="19">
        <v>0</v>
      </c>
      <c r="AI14" s="19">
        <v>216</v>
      </c>
      <c r="AJ14" s="19">
        <v>0</v>
      </c>
    </row>
    <row r="15" spans="2:36" ht="20.100000000000001" customHeight="1" thickBot="1" x14ac:dyDescent="0.25">
      <c r="B15" s="4" t="s">
        <v>199</v>
      </c>
      <c r="C15" s="20">
        <v>8</v>
      </c>
      <c r="D15" s="20">
        <v>8</v>
      </c>
      <c r="E15" s="20">
        <v>5</v>
      </c>
      <c r="F15" s="20">
        <v>4</v>
      </c>
      <c r="G15" s="20">
        <v>159</v>
      </c>
      <c r="H15" s="20">
        <v>75</v>
      </c>
      <c r="I15" s="20">
        <v>151</v>
      </c>
      <c r="J15" s="20">
        <v>77</v>
      </c>
      <c r="K15" s="20">
        <v>46</v>
      </c>
      <c r="L15" s="20">
        <v>2</v>
      </c>
      <c r="M15" s="20">
        <v>23</v>
      </c>
      <c r="N15" s="20">
        <v>13</v>
      </c>
      <c r="O15" s="20">
        <v>4</v>
      </c>
      <c r="P15" s="20">
        <v>25</v>
      </c>
      <c r="Q15" s="20">
        <v>396</v>
      </c>
      <c r="R15" s="20">
        <v>204</v>
      </c>
      <c r="S15" s="20">
        <v>36</v>
      </c>
      <c r="T15" s="20">
        <v>2</v>
      </c>
      <c r="U15" s="20">
        <v>3</v>
      </c>
      <c r="V15" s="20">
        <v>0</v>
      </c>
      <c r="W15" s="20">
        <v>6</v>
      </c>
      <c r="X15" s="20">
        <v>0</v>
      </c>
      <c r="Y15" s="20">
        <v>1</v>
      </c>
      <c r="Z15" s="20">
        <v>0</v>
      </c>
      <c r="AA15" s="20">
        <v>2</v>
      </c>
      <c r="AB15" s="20">
        <v>0</v>
      </c>
      <c r="AC15" s="20">
        <v>47</v>
      </c>
      <c r="AD15" s="20">
        <v>2</v>
      </c>
      <c r="AE15" s="20">
        <v>0</v>
      </c>
      <c r="AF15" s="20">
        <v>0</v>
      </c>
      <c r="AG15" s="20">
        <v>43</v>
      </c>
      <c r="AH15" s="20">
        <v>4</v>
      </c>
      <c r="AI15" s="20">
        <v>138</v>
      </c>
      <c r="AJ15" s="20">
        <v>8</v>
      </c>
    </row>
    <row r="16" spans="2:36" ht="20.100000000000001" customHeight="1" thickBot="1" x14ac:dyDescent="0.25">
      <c r="B16" s="4" t="s">
        <v>200</v>
      </c>
      <c r="C16" s="20">
        <v>6</v>
      </c>
      <c r="D16" s="20">
        <v>2</v>
      </c>
      <c r="E16" s="20">
        <v>3</v>
      </c>
      <c r="F16" s="20">
        <v>0</v>
      </c>
      <c r="G16" s="20">
        <v>70</v>
      </c>
      <c r="H16" s="20">
        <v>35</v>
      </c>
      <c r="I16" s="20">
        <v>75</v>
      </c>
      <c r="J16" s="20">
        <v>35</v>
      </c>
      <c r="K16" s="20">
        <v>32</v>
      </c>
      <c r="L16" s="20">
        <v>12</v>
      </c>
      <c r="M16" s="20">
        <v>19</v>
      </c>
      <c r="N16" s="20">
        <v>1</v>
      </c>
      <c r="O16" s="20">
        <v>8</v>
      </c>
      <c r="P16" s="20">
        <v>0</v>
      </c>
      <c r="Q16" s="20">
        <v>213</v>
      </c>
      <c r="R16" s="20">
        <v>85</v>
      </c>
      <c r="S16" s="20">
        <v>15</v>
      </c>
      <c r="T16" s="20">
        <v>0</v>
      </c>
      <c r="U16" s="20">
        <v>0</v>
      </c>
      <c r="V16" s="20">
        <v>0</v>
      </c>
      <c r="W16" s="20">
        <v>1</v>
      </c>
      <c r="X16" s="20">
        <v>0</v>
      </c>
      <c r="Y16" s="20">
        <v>0</v>
      </c>
      <c r="Z16" s="20">
        <v>0</v>
      </c>
      <c r="AA16" s="20">
        <v>2</v>
      </c>
      <c r="AB16" s="20">
        <v>0</v>
      </c>
      <c r="AC16" s="20">
        <v>18</v>
      </c>
      <c r="AD16" s="20">
        <v>0</v>
      </c>
      <c r="AE16" s="20">
        <v>0</v>
      </c>
      <c r="AF16" s="20">
        <v>0</v>
      </c>
      <c r="AG16" s="20">
        <v>10</v>
      </c>
      <c r="AH16" s="20">
        <v>0</v>
      </c>
      <c r="AI16" s="20">
        <v>46</v>
      </c>
      <c r="AJ16" s="20">
        <v>0</v>
      </c>
    </row>
    <row r="17" spans="2:36" ht="20.100000000000001" customHeight="1" thickBot="1" x14ac:dyDescent="0.25">
      <c r="B17" s="4" t="s">
        <v>201</v>
      </c>
      <c r="C17" s="20">
        <v>9</v>
      </c>
      <c r="D17" s="20">
        <v>97</v>
      </c>
      <c r="E17" s="20">
        <v>17</v>
      </c>
      <c r="F17" s="20">
        <v>74</v>
      </c>
      <c r="G17" s="20">
        <v>70</v>
      </c>
      <c r="H17" s="20">
        <v>233</v>
      </c>
      <c r="I17" s="20">
        <v>49</v>
      </c>
      <c r="J17" s="20">
        <v>141</v>
      </c>
      <c r="K17" s="20">
        <v>21</v>
      </c>
      <c r="L17" s="20">
        <v>92</v>
      </c>
      <c r="M17" s="20">
        <v>19</v>
      </c>
      <c r="N17" s="20">
        <v>130</v>
      </c>
      <c r="O17" s="20">
        <v>5</v>
      </c>
      <c r="P17" s="20">
        <v>178</v>
      </c>
      <c r="Q17" s="20">
        <v>190</v>
      </c>
      <c r="R17" s="20">
        <v>945</v>
      </c>
      <c r="S17" s="20">
        <v>28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9</v>
      </c>
      <c r="AB17" s="20">
        <v>0</v>
      </c>
      <c r="AC17" s="20">
        <v>31</v>
      </c>
      <c r="AD17" s="20">
        <v>1</v>
      </c>
      <c r="AE17" s="20">
        <v>0</v>
      </c>
      <c r="AF17" s="20">
        <v>0</v>
      </c>
      <c r="AG17" s="20">
        <v>29</v>
      </c>
      <c r="AH17" s="20">
        <v>0</v>
      </c>
      <c r="AI17" s="20">
        <v>97</v>
      </c>
      <c r="AJ17" s="20">
        <v>2</v>
      </c>
    </row>
    <row r="18" spans="2:36" ht="20.100000000000001" customHeight="1" thickBot="1" x14ac:dyDescent="0.25">
      <c r="B18" s="4" t="s">
        <v>202</v>
      </c>
      <c r="C18" s="20">
        <v>0</v>
      </c>
      <c r="D18" s="20">
        <v>0</v>
      </c>
      <c r="E18" s="20">
        <v>6</v>
      </c>
      <c r="F18" s="20">
        <v>0</v>
      </c>
      <c r="G18" s="20">
        <v>46</v>
      </c>
      <c r="H18" s="20">
        <v>6</v>
      </c>
      <c r="I18" s="20">
        <v>47</v>
      </c>
      <c r="J18" s="20">
        <v>13</v>
      </c>
      <c r="K18" s="20">
        <v>1</v>
      </c>
      <c r="L18" s="20">
        <v>11</v>
      </c>
      <c r="M18" s="20">
        <v>4</v>
      </c>
      <c r="N18" s="20">
        <v>10</v>
      </c>
      <c r="O18" s="20">
        <v>0</v>
      </c>
      <c r="P18" s="20">
        <v>0</v>
      </c>
      <c r="Q18" s="20">
        <v>104</v>
      </c>
      <c r="R18" s="20">
        <v>40</v>
      </c>
      <c r="S18" s="20">
        <v>5</v>
      </c>
      <c r="T18" s="20">
        <v>3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6</v>
      </c>
      <c r="AD18" s="20">
        <v>3</v>
      </c>
      <c r="AE18" s="20">
        <v>0</v>
      </c>
      <c r="AF18" s="20">
        <v>0</v>
      </c>
      <c r="AG18" s="20">
        <v>1</v>
      </c>
      <c r="AH18" s="20">
        <v>0</v>
      </c>
      <c r="AI18" s="20">
        <v>12</v>
      </c>
      <c r="AJ18" s="20">
        <v>6</v>
      </c>
    </row>
    <row r="19" spans="2:36" ht="20.100000000000001" customHeight="1" thickBot="1" x14ac:dyDescent="0.25">
      <c r="B19" s="4" t="s">
        <v>203</v>
      </c>
      <c r="C19" s="20">
        <v>1</v>
      </c>
      <c r="D19" s="20">
        <v>1</v>
      </c>
      <c r="E19" s="20">
        <v>0</v>
      </c>
      <c r="F19" s="20">
        <v>2</v>
      </c>
      <c r="G19" s="20">
        <v>48</v>
      </c>
      <c r="H19" s="20">
        <v>41</v>
      </c>
      <c r="I19" s="20">
        <v>48</v>
      </c>
      <c r="J19" s="20">
        <v>42</v>
      </c>
      <c r="K19" s="20">
        <v>0</v>
      </c>
      <c r="L19" s="20">
        <v>2</v>
      </c>
      <c r="M19" s="20">
        <v>5</v>
      </c>
      <c r="N19" s="20">
        <v>9</v>
      </c>
      <c r="O19" s="20">
        <v>2</v>
      </c>
      <c r="P19" s="20">
        <v>4</v>
      </c>
      <c r="Q19" s="20">
        <v>104</v>
      </c>
      <c r="R19" s="20">
        <v>101</v>
      </c>
      <c r="S19" s="20">
        <v>22</v>
      </c>
      <c r="T19" s="20">
        <v>0</v>
      </c>
      <c r="U19" s="20">
        <v>0</v>
      </c>
      <c r="V19" s="20">
        <v>0</v>
      </c>
      <c r="W19" s="20">
        <v>5</v>
      </c>
      <c r="X19" s="20">
        <v>0</v>
      </c>
      <c r="Y19" s="20">
        <v>1</v>
      </c>
      <c r="Z19" s="20">
        <v>1</v>
      </c>
      <c r="AA19" s="20">
        <v>1</v>
      </c>
      <c r="AB19" s="20">
        <v>1</v>
      </c>
      <c r="AC19" s="20">
        <v>27</v>
      </c>
      <c r="AD19" s="20">
        <v>0</v>
      </c>
      <c r="AE19" s="20">
        <v>0</v>
      </c>
      <c r="AF19" s="20">
        <v>1</v>
      </c>
      <c r="AG19" s="20">
        <v>18</v>
      </c>
      <c r="AH19" s="20">
        <v>0</v>
      </c>
      <c r="AI19" s="20">
        <v>74</v>
      </c>
      <c r="AJ19" s="20">
        <v>3</v>
      </c>
    </row>
    <row r="20" spans="2:36" ht="20.100000000000001" customHeight="1" thickBot="1" x14ac:dyDescent="0.25">
      <c r="B20" s="4" t="s">
        <v>204</v>
      </c>
      <c r="C20" s="20">
        <v>2</v>
      </c>
      <c r="D20" s="20">
        <v>5</v>
      </c>
      <c r="E20" s="20">
        <v>9</v>
      </c>
      <c r="F20" s="20">
        <v>10</v>
      </c>
      <c r="G20" s="20">
        <v>163</v>
      </c>
      <c r="H20" s="20">
        <v>80</v>
      </c>
      <c r="I20" s="20">
        <v>131</v>
      </c>
      <c r="J20" s="20">
        <v>79</v>
      </c>
      <c r="K20" s="20">
        <v>24</v>
      </c>
      <c r="L20" s="20">
        <v>9</v>
      </c>
      <c r="M20" s="20">
        <v>16</v>
      </c>
      <c r="N20" s="20">
        <v>0</v>
      </c>
      <c r="O20" s="20">
        <v>10</v>
      </c>
      <c r="P20" s="20">
        <v>0</v>
      </c>
      <c r="Q20" s="20">
        <v>355</v>
      </c>
      <c r="R20" s="20">
        <v>183</v>
      </c>
      <c r="S20" s="20">
        <v>37</v>
      </c>
      <c r="T20" s="20">
        <v>1</v>
      </c>
      <c r="U20" s="20">
        <v>6</v>
      </c>
      <c r="V20" s="20">
        <v>0</v>
      </c>
      <c r="W20" s="20">
        <v>8</v>
      </c>
      <c r="X20" s="20">
        <v>0</v>
      </c>
      <c r="Y20" s="20">
        <v>3</v>
      </c>
      <c r="Z20" s="20">
        <v>0</v>
      </c>
      <c r="AA20" s="20">
        <v>11</v>
      </c>
      <c r="AB20" s="20">
        <v>0</v>
      </c>
      <c r="AC20" s="20">
        <v>36</v>
      </c>
      <c r="AD20" s="20">
        <v>1</v>
      </c>
      <c r="AE20" s="20">
        <v>0</v>
      </c>
      <c r="AF20" s="20">
        <v>0</v>
      </c>
      <c r="AG20" s="20">
        <v>16</v>
      </c>
      <c r="AH20" s="20">
        <v>0</v>
      </c>
      <c r="AI20" s="20">
        <v>117</v>
      </c>
      <c r="AJ20" s="20">
        <v>2</v>
      </c>
    </row>
    <row r="21" spans="2:36" ht="20.100000000000001" customHeight="1" thickBot="1" x14ac:dyDescent="0.25">
      <c r="B21" s="4" t="s">
        <v>205</v>
      </c>
      <c r="C21" s="20">
        <v>1</v>
      </c>
      <c r="D21" s="20">
        <v>10</v>
      </c>
      <c r="E21" s="20">
        <v>3</v>
      </c>
      <c r="F21" s="20">
        <v>4</v>
      </c>
      <c r="G21" s="20">
        <v>63</v>
      </c>
      <c r="H21" s="20">
        <v>86</v>
      </c>
      <c r="I21" s="20">
        <v>38</v>
      </c>
      <c r="J21" s="20">
        <v>99</v>
      </c>
      <c r="K21" s="20">
        <v>0</v>
      </c>
      <c r="L21" s="20">
        <v>18</v>
      </c>
      <c r="M21" s="20">
        <v>0</v>
      </c>
      <c r="N21" s="20">
        <v>18</v>
      </c>
      <c r="O21" s="20">
        <v>4</v>
      </c>
      <c r="P21" s="20">
        <v>0</v>
      </c>
      <c r="Q21" s="20">
        <v>109</v>
      </c>
      <c r="R21" s="20">
        <v>235</v>
      </c>
      <c r="S21" s="20">
        <v>11</v>
      </c>
      <c r="T21" s="20">
        <v>0</v>
      </c>
      <c r="U21" s="20">
        <v>0</v>
      </c>
      <c r="V21" s="20">
        <v>0</v>
      </c>
      <c r="W21" s="20">
        <v>8</v>
      </c>
      <c r="X21" s="20">
        <v>0</v>
      </c>
      <c r="Y21" s="20">
        <v>5</v>
      </c>
      <c r="Z21" s="20">
        <v>0</v>
      </c>
      <c r="AA21" s="20">
        <v>1</v>
      </c>
      <c r="AB21" s="20">
        <v>0</v>
      </c>
      <c r="AC21" s="20">
        <v>18</v>
      </c>
      <c r="AD21" s="20">
        <v>0</v>
      </c>
      <c r="AE21" s="20">
        <v>0</v>
      </c>
      <c r="AF21" s="20">
        <v>0</v>
      </c>
      <c r="AG21" s="20">
        <v>11</v>
      </c>
      <c r="AH21" s="20">
        <v>0</v>
      </c>
      <c r="AI21" s="20">
        <v>54</v>
      </c>
      <c r="AJ21" s="20">
        <v>0</v>
      </c>
    </row>
    <row r="22" spans="2:36" ht="20.100000000000001" customHeight="1" thickBot="1" x14ac:dyDescent="0.25">
      <c r="B22" s="4" t="s">
        <v>206</v>
      </c>
      <c r="C22" s="20">
        <v>0</v>
      </c>
      <c r="D22" s="20">
        <v>0</v>
      </c>
      <c r="E22" s="20">
        <v>21</v>
      </c>
      <c r="F22" s="20">
        <v>0</v>
      </c>
      <c r="G22" s="20">
        <v>34</v>
      </c>
      <c r="H22" s="20">
        <v>5</v>
      </c>
      <c r="I22" s="20">
        <v>36</v>
      </c>
      <c r="J22" s="20">
        <v>13</v>
      </c>
      <c r="K22" s="20">
        <v>3</v>
      </c>
      <c r="L22" s="20">
        <v>8</v>
      </c>
      <c r="M22" s="20">
        <v>25</v>
      </c>
      <c r="N22" s="20">
        <v>10</v>
      </c>
      <c r="O22" s="20">
        <v>2</v>
      </c>
      <c r="P22" s="20">
        <v>0</v>
      </c>
      <c r="Q22" s="20">
        <v>121</v>
      </c>
      <c r="R22" s="20">
        <v>36</v>
      </c>
      <c r="S22" s="20">
        <v>8</v>
      </c>
      <c r="T22" s="20">
        <v>0</v>
      </c>
      <c r="U22" s="20">
        <v>0</v>
      </c>
      <c r="V22" s="20">
        <v>0</v>
      </c>
      <c r="W22" s="20">
        <v>3</v>
      </c>
      <c r="X22" s="20">
        <v>0</v>
      </c>
      <c r="Y22" s="20">
        <v>1</v>
      </c>
      <c r="Z22" s="20">
        <v>0</v>
      </c>
      <c r="AA22" s="20">
        <v>1</v>
      </c>
      <c r="AB22" s="20">
        <v>0</v>
      </c>
      <c r="AC22" s="20">
        <v>5</v>
      </c>
      <c r="AD22" s="20">
        <v>10</v>
      </c>
      <c r="AE22" s="20">
        <v>0</v>
      </c>
      <c r="AF22" s="20">
        <v>0</v>
      </c>
      <c r="AG22" s="20">
        <v>2</v>
      </c>
      <c r="AH22" s="20">
        <v>0</v>
      </c>
      <c r="AI22" s="20">
        <v>20</v>
      </c>
      <c r="AJ22" s="20">
        <v>10</v>
      </c>
    </row>
    <row r="23" spans="2:36" ht="20.100000000000001" customHeight="1" thickBot="1" x14ac:dyDescent="0.25">
      <c r="B23" s="4" t="s">
        <v>207</v>
      </c>
      <c r="C23" s="20">
        <v>3</v>
      </c>
      <c r="D23" s="20">
        <v>0</v>
      </c>
      <c r="E23" s="20">
        <v>9</v>
      </c>
      <c r="F23" s="20">
        <v>0</v>
      </c>
      <c r="G23" s="20">
        <v>15</v>
      </c>
      <c r="H23" s="20">
        <v>2</v>
      </c>
      <c r="I23" s="20">
        <v>18</v>
      </c>
      <c r="J23" s="20">
        <v>2</v>
      </c>
      <c r="K23" s="20">
        <v>6</v>
      </c>
      <c r="L23" s="20">
        <v>0</v>
      </c>
      <c r="M23" s="20">
        <v>2</v>
      </c>
      <c r="N23" s="20">
        <v>0</v>
      </c>
      <c r="O23" s="20">
        <v>0</v>
      </c>
      <c r="P23" s="20">
        <v>0</v>
      </c>
      <c r="Q23" s="20">
        <v>53</v>
      </c>
      <c r="R23" s="20">
        <v>4</v>
      </c>
      <c r="S23" s="20">
        <v>5</v>
      </c>
      <c r="T23" s="20">
        <v>0</v>
      </c>
      <c r="U23" s="20">
        <v>0</v>
      </c>
      <c r="V23" s="20">
        <v>0</v>
      </c>
      <c r="W23" s="20">
        <v>2</v>
      </c>
      <c r="X23" s="20">
        <v>0</v>
      </c>
      <c r="Y23" s="20">
        <v>0</v>
      </c>
      <c r="Z23" s="20">
        <v>0</v>
      </c>
      <c r="AA23" s="20">
        <v>1</v>
      </c>
      <c r="AB23" s="20">
        <v>0</v>
      </c>
      <c r="AC23" s="20">
        <v>7</v>
      </c>
      <c r="AD23" s="20">
        <v>0</v>
      </c>
      <c r="AE23" s="20">
        <v>0</v>
      </c>
      <c r="AF23" s="20">
        <v>0</v>
      </c>
      <c r="AG23" s="20">
        <v>1</v>
      </c>
      <c r="AH23" s="20">
        <v>0</v>
      </c>
      <c r="AI23" s="20">
        <v>16</v>
      </c>
      <c r="AJ23" s="20">
        <v>0</v>
      </c>
    </row>
    <row r="24" spans="2:36" ht="20.100000000000001" customHeight="1" thickBot="1" x14ac:dyDescent="0.25">
      <c r="B24" s="4" t="s">
        <v>208</v>
      </c>
      <c r="C24" s="20">
        <v>0</v>
      </c>
      <c r="D24" s="20">
        <v>0</v>
      </c>
      <c r="E24" s="20">
        <v>0</v>
      </c>
      <c r="F24" s="20">
        <v>0</v>
      </c>
      <c r="G24" s="20">
        <v>63</v>
      </c>
      <c r="H24" s="20">
        <v>9</v>
      </c>
      <c r="I24" s="20">
        <v>62</v>
      </c>
      <c r="J24" s="20">
        <v>8</v>
      </c>
      <c r="K24" s="20">
        <v>5</v>
      </c>
      <c r="L24" s="20">
        <v>0</v>
      </c>
      <c r="M24" s="20">
        <v>5</v>
      </c>
      <c r="N24" s="20">
        <v>1</v>
      </c>
      <c r="O24" s="20">
        <v>1</v>
      </c>
      <c r="P24" s="20">
        <v>0</v>
      </c>
      <c r="Q24" s="20">
        <v>136</v>
      </c>
      <c r="R24" s="20">
        <v>18</v>
      </c>
      <c r="S24" s="20">
        <v>17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1</v>
      </c>
      <c r="AB24" s="20">
        <v>0</v>
      </c>
      <c r="AC24" s="20">
        <v>24</v>
      </c>
      <c r="AD24" s="20">
        <v>0</v>
      </c>
      <c r="AE24" s="20">
        <v>0</v>
      </c>
      <c r="AF24" s="20">
        <v>0</v>
      </c>
      <c r="AG24" s="20">
        <v>33</v>
      </c>
      <c r="AH24" s="20">
        <v>2</v>
      </c>
      <c r="AI24" s="20">
        <v>75</v>
      </c>
      <c r="AJ24" s="20">
        <v>2</v>
      </c>
    </row>
    <row r="25" spans="2:36" ht="20.100000000000001" customHeight="1" thickBot="1" x14ac:dyDescent="0.25">
      <c r="B25" s="4" t="s">
        <v>209</v>
      </c>
      <c r="C25" s="20">
        <v>5</v>
      </c>
      <c r="D25" s="20">
        <v>0</v>
      </c>
      <c r="E25" s="20">
        <v>8</v>
      </c>
      <c r="F25" s="20">
        <v>5</v>
      </c>
      <c r="G25" s="20">
        <v>150</v>
      </c>
      <c r="H25" s="20">
        <v>22</v>
      </c>
      <c r="I25" s="20">
        <v>148</v>
      </c>
      <c r="J25" s="20">
        <v>17</v>
      </c>
      <c r="K25" s="20">
        <v>6</v>
      </c>
      <c r="L25" s="20">
        <v>1</v>
      </c>
      <c r="M25" s="20">
        <v>33</v>
      </c>
      <c r="N25" s="20">
        <v>5</v>
      </c>
      <c r="O25" s="20">
        <v>5</v>
      </c>
      <c r="P25" s="20">
        <v>0</v>
      </c>
      <c r="Q25" s="20">
        <v>355</v>
      </c>
      <c r="R25" s="20">
        <v>50</v>
      </c>
      <c r="S25" s="20">
        <v>25</v>
      </c>
      <c r="T25" s="20">
        <v>3</v>
      </c>
      <c r="U25" s="20">
        <v>0</v>
      </c>
      <c r="V25" s="20">
        <v>0</v>
      </c>
      <c r="W25" s="20">
        <v>6</v>
      </c>
      <c r="X25" s="20">
        <v>0</v>
      </c>
      <c r="Y25" s="20">
        <v>0</v>
      </c>
      <c r="Z25" s="20">
        <v>2</v>
      </c>
      <c r="AA25" s="20">
        <v>4</v>
      </c>
      <c r="AB25" s="20">
        <v>0</v>
      </c>
      <c r="AC25" s="20">
        <v>34</v>
      </c>
      <c r="AD25" s="20">
        <v>0</v>
      </c>
      <c r="AE25" s="20">
        <v>0</v>
      </c>
      <c r="AF25" s="20">
        <v>0</v>
      </c>
      <c r="AG25" s="20">
        <v>21</v>
      </c>
      <c r="AH25" s="20">
        <v>0</v>
      </c>
      <c r="AI25" s="20">
        <v>90</v>
      </c>
      <c r="AJ25" s="20">
        <v>5</v>
      </c>
    </row>
    <row r="26" spans="2:36" ht="20.100000000000001" customHeight="1" thickBot="1" x14ac:dyDescent="0.25">
      <c r="B26" s="4" t="s">
        <v>210</v>
      </c>
      <c r="C26" s="20">
        <v>0</v>
      </c>
      <c r="D26" s="20">
        <v>8</v>
      </c>
      <c r="E26" s="20">
        <v>6</v>
      </c>
      <c r="F26" s="20">
        <v>0</v>
      </c>
      <c r="G26" s="20">
        <v>275</v>
      </c>
      <c r="H26" s="20">
        <v>30</v>
      </c>
      <c r="I26" s="20">
        <v>262</v>
      </c>
      <c r="J26" s="20">
        <v>28</v>
      </c>
      <c r="K26" s="20">
        <v>22</v>
      </c>
      <c r="L26" s="20">
        <v>0</v>
      </c>
      <c r="M26" s="20">
        <v>43</v>
      </c>
      <c r="N26" s="20">
        <v>0</v>
      </c>
      <c r="O26" s="20">
        <v>44</v>
      </c>
      <c r="P26" s="20">
        <v>13</v>
      </c>
      <c r="Q26" s="20">
        <v>652</v>
      </c>
      <c r="R26" s="20">
        <v>79</v>
      </c>
      <c r="S26" s="20">
        <v>10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28</v>
      </c>
      <c r="AD26" s="20">
        <v>0</v>
      </c>
      <c r="AE26" s="20">
        <v>0</v>
      </c>
      <c r="AF26" s="20">
        <v>0</v>
      </c>
      <c r="AG26" s="20">
        <v>40</v>
      </c>
      <c r="AH26" s="20">
        <v>0</v>
      </c>
      <c r="AI26" s="20">
        <v>78</v>
      </c>
      <c r="AJ26" s="20">
        <v>0</v>
      </c>
    </row>
    <row r="27" spans="2:36" ht="20.100000000000001" customHeight="1" thickBot="1" x14ac:dyDescent="0.25">
      <c r="B27" s="4" t="s">
        <v>211</v>
      </c>
      <c r="C27" s="20">
        <v>2</v>
      </c>
      <c r="D27" s="20">
        <v>2</v>
      </c>
      <c r="E27" s="20">
        <v>13</v>
      </c>
      <c r="F27" s="20">
        <v>0</v>
      </c>
      <c r="G27" s="20">
        <v>89</v>
      </c>
      <c r="H27" s="20">
        <v>44</v>
      </c>
      <c r="I27" s="20">
        <v>101</v>
      </c>
      <c r="J27" s="20">
        <v>54</v>
      </c>
      <c r="K27" s="20">
        <v>15</v>
      </c>
      <c r="L27" s="20">
        <v>4</v>
      </c>
      <c r="M27" s="20">
        <v>24</v>
      </c>
      <c r="N27" s="20">
        <v>0</v>
      </c>
      <c r="O27" s="20">
        <v>0</v>
      </c>
      <c r="P27" s="20">
        <v>0</v>
      </c>
      <c r="Q27" s="20">
        <v>244</v>
      </c>
      <c r="R27" s="20">
        <v>104</v>
      </c>
      <c r="S27" s="20">
        <v>24</v>
      </c>
      <c r="T27" s="20">
        <v>15</v>
      </c>
      <c r="U27" s="20">
        <v>0</v>
      </c>
      <c r="V27" s="20">
        <v>0</v>
      </c>
      <c r="W27" s="20">
        <v>8</v>
      </c>
      <c r="X27" s="20">
        <v>9</v>
      </c>
      <c r="Y27" s="20">
        <v>11</v>
      </c>
      <c r="Z27" s="20">
        <v>0</v>
      </c>
      <c r="AA27" s="20">
        <v>26</v>
      </c>
      <c r="AB27" s="20">
        <v>0</v>
      </c>
      <c r="AC27" s="20">
        <v>53</v>
      </c>
      <c r="AD27" s="20">
        <v>0</v>
      </c>
      <c r="AE27" s="20">
        <v>8</v>
      </c>
      <c r="AF27" s="20">
        <v>0</v>
      </c>
      <c r="AG27" s="20">
        <v>20</v>
      </c>
      <c r="AH27" s="20">
        <v>0</v>
      </c>
      <c r="AI27" s="20">
        <v>150</v>
      </c>
      <c r="AJ27" s="20">
        <v>24</v>
      </c>
    </row>
    <row r="28" spans="2:36" ht="20.100000000000001" customHeight="1" thickBot="1" x14ac:dyDescent="0.25">
      <c r="B28" s="4" t="s">
        <v>212</v>
      </c>
      <c r="C28" s="20">
        <v>9</v>
      </c>
      <c r="D28" s="20">
        <v>2</v>
      </c>
      <c r="E28" s="20">
        <v>7</v>
      </c>
      <c r="F28" s="20">
        <v>0</v>
      </c>
      <c r="G28" s="20">
        <v>205</v>
      </c>
      <c r="H28" s="20">
        <v>47</v>
      </c>
      <c r="I28" s="20">
        <v>193</v>
      </c>
      <c r="J28" s="20">
        <v>37</v>
      </c>
      <c r="K28" s="20">
        <v>30</v>
      </c>
      <c r="L28" s="20">
        <v>0</v>
      </c>
      <c r="M28" s="20">
        <v>26</v>
      </c>
      <c r="N28" s="20">
        <v>5</v>
      </c>
      <c r="O28" s="20">
        <v>24</v>
      </c>
      <c r="P28" s="20">
        <v>0</v>
      </c>
      <c r="Q28" s="20">
        <v>494</v>
      </c>
      <c r="R28" s="20">
        <v>91</v>
      </c>
      <c r="S28" s="20">
        <v>33</v>
      </c>
      <c r="T28" s="20">
        <v>0</v>
      </c>
      <c r="U28" s="20">
        <v>0</v>
      </c>
      <c r="V28" s="20">
        <v>0</v>
      </c>
      <c r="W28" s="20">
        <v>2</v>
      </c>
      <c r="X28" s="20">
        <v>0</v>
      </c>
      <c r="Y28" s="20">
        <v>0</v>
      </c>
      <c r="Z28" s="20">
        <v>0</v>
      </c>
      <c r="AA28" s="20">
        <v>2</v>
      </c>
      <c r="AB28" s="20">
        <v>0</v>
      </c>
      <c r="AC28" s="20">
        <v>38</v>
      </c>
      <c r="AD28" s="20">
        <v>0</v>
      </c>
      <c r="AE28" s="20">
        <v>0</v>
      </c>
      <c r="AF28" s="20">
        <v>0</v>
      </c>
      <c r="AG28" s="20">
        <v>5</v>
      </c>
      <c r="AH28" s="20">
        <v>0</v>
      </c>
      <c r="AI28" s="20">
        <v>80</v>
      </c>
      <c r="AJ28" s="20">
        <v>0</v>
      </c>
    </row>
    <row r="29" spans="2:36" ht="20.100000000000001" customHeight="1" thickBot="1" x14ac:dyDescent="0.25">
      <c r="B29" s="5" t="s">
        <v>213</v>
      </c>
      <c r="C29" s="31">
        <v>2</v>
      </c>
      <c r="D29" s="31">
        <v>2</v>
      </c>
      <c r="E29" s="31">
        <v>0</v>
      </c>
      <c r="F29" s="31">
        <v>0</v>
      </c>
      <c r="G29" s="31">
        <v>34</v>
      </c>
      <c r="H29" s="31">
        <v>7</v>
      </c>
      <c r="I29" s="31">
        <v>31</v>
      </c>
      <c r="J29" s="31">
        <v>7</v>
      </c>
      <c r="K29" s="31">
        <v>19</v>
      </c>
      <c r="L29" s="31">
        <v>3</v>
      </c>
      <c r="M29" s="31">
        <v>20</v>
      </c>
      <c r="N29" s="31">
        <v>3</v>
      </c>
      <c r="O29" s="31">
        <v>3</v>
      </c>
      <c r="P29" s="31">
        <v>0</v>
      </c>
      <c r="Q29" s="31">
        <v>109</v>
      </c>
      <c r="R29" s="31">
        <v>22</v>
      </c>
      <c r="S29" s="31">
        <v>5</v>
      </c>
      <c r="T29" s="31">
        <v>0</v>
      </c>
      <c r="U29" s="31">
        <v>0</v>
      </c>
      <c r="V29" s="31">
        <v>0</v>
      </c>
      <c r="W29" s="31">
        <v>3</v>
      </c>
      <c r="X29" s="31">
        <v>0</v>
      </c>
      <c r="Y29" s="31">
        <v>3</v>
      </c>
      <c r="Z29" s="31">
        <v>0</v>
      </c>
      <c r="AA29" s="31">
        <v>6</v>
      </c>
      <c r="AB29" s="31">
        <v>0</v>
      </c>
      <c r="AC29" s="31">
        <v>10</v>
      </c>
      <c r="AD29" s="31">
        <v>0</v>
      </c>
      <c r="AE29" s="31">
        <v>1</v>
      </c>
      <c r="AF29" s="31">
        <v>0</v>
      </c>
      <c r="AG29" s="31">
        <v>7</v>
      </c>
      <c r="AH29" s="31">
        <v>0</v>
      </c>
      <c r="AI29" s="31">
        <v>35</v>
      </c>
      <c r="AJ29" s="31">
        <v>0</v>
      </c>
    </row>
    <row r="30" spans="2:36" ht="20.100000000000001" customHeight="1" thickBot="1" x14ac:dyDescent="0.25">
      <c r="B30" s="6" t="s">
        <v>214</v>
      </c>
      <c r="C30" s="33">
        <v>1</v>
      </c>
      <c r="D30" s="33">
        <v>0</v>
      </c>
      <c r="E30" s="33">
        <v>5</v>
      </c>
      <c r="F30" s="33">
        <v>0</v>
      </c>
      <c r="G30" s="33">
        <v>15</v>
      </c>
      <c r="H30" s="33">
        <v>2</v>
      </c>
      <c r="I30" s="33">
        <v>15</v>
      </c>
      <c r="J30" s="33">
        <v>1</v>
      </c>
      <c r="K30" s="33">
        <v>2</v>
      </c>
      <c r="L30" s="33">
        <v>0</v>
      </c>
      <c r="M30" s="33">
        <v>5</v>
      </c>
      <c r="N30" s="33">
        <v>0</v>
      </c>
      <c r="O30" s="33">
        <v>0</v>
      </c>
      <c r="P30" s="33">
        <v>0</v>
      </c>
      <c r="Q30" s="33">
        <v>43</v>
      </c>
      <c r="R30" s="33">
        <v>3</v>
      </c>
      <c r="S30" s="33">
        <v>5</v>
      </c>
      <c r="T30" s="33">
        <v>0</v>
      </c>
      <c r="U30" s="33">
        <v>0</v>
      </c>
      <c r="V30" s="33">
        <v>0</v>
      </c>
      <c r="W30" s="33">
        <v>1</v>
      </c>
      <c r="X30" s="33">
        <v>0</v>
      </c>
      <c r="Y30" s="33">
        <v>0</v>
      </c>
      <c r="Z30" s="33">
        <v>0</v>
      </c>
      <c r="AA30" s="33">
        <v>1</v>
      </c>
      <c r="AB30" s="33">
        <v>0</v>
      </c>
      <c r="AC30" s="33">
        <v>5</v>
      </c>
      <c r="AD30" s="33">
        <v>1</v>
      </c>
      <c r="AE30" s="33">
        <v>0</v>
      </c>
      <c r="AF30" s="33">
        <v>0</v>
      </c>
      <c r="AG30" s="33">
        <v>3</v>
      </c>
      <c r="AH30" s="33">
        <v>1</v>
      </c>
      <c r="AI30" s="33">
        <v>15</v>
      </c>
      <c r="AJ30" s="33">
        <v>2</v>
      </c>
    </row>
    <row r="31" spans="2:36" ht="20.100000000000001" customHeight="1" thickBot="1" x14ac:dyDescent="0.25">
      <c r="B31" s="4" t="s">
        <v>215</v>
      </c>
      <c r="C31" s="33">
        <v>5</v>
      </c>
      <c r="D31" s="33">
        <v>0</v>
      </c>
      <c r="E31" s="33">
        <v>10</v>
      </c>
      <c r="F31" s="33">
        <v>0</v>
      </c>
      <c r="G31" s="33">
        <v>73</v>
      </c>
      <c r="H31" s="33">
        <v>0</v>
      </c>
      <c r="I31" s="33">
        <v>73</v>
      </c>
      <c r="J31" s="33">
        <v>0</v>
      </c>
      <c r="K31" s="33">
        <v>8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169</v>
      </c>
      <c r="R31" s="33">
        <v>0</v>
      </c>
      <c r="S31" s="33">
        <v>6</v>
      </c>
      <c r="T31" s="33">
        <v>0</v>
      </c>
      <c r="U31" s="33">
        <v>0</v>
      </c>
      <c r="V31" s="33">
        <v>0</v>
      </c>
      <c r="W31" s="33">
        <v>5</v>
      </c>
      <c r="X31" s="33">
        <v>0</v>
      </c>
      <c r="Y31" s="33">
        <v>0</v>
      </c>
      <c r="Z31" s="33">
        <v>0</v>
      </c>
      <c r="AA31" s="33">
        <v>5</v>
      </c>
      <c r="AB31" s="33">
        <v>0</v>
      </c>
      <c r="AC31" s="33">
        <v>5</v>
      </c>
      <c r="AD31" s="33">
        <v>0</v>
      </c>
      <c r="AE31" s="33">
        <v>0</v>
      </c>
      <c r="AF31" s="33">
        <v>0</v>
      </c>
      <c r="AG31" s="33">
        <v>7</v>
      </c>
      <c r="AH31" s="33">
        <v>0</v>
      </c>
      <c r="AI31" s="33">
        <v>28</v>
      </c>
      <c r="AJ31" s="33">
        <v>0</v>
      </c>
    </row>
    <row r="32" spans="2:36" ht="20.100000000000001" customHeight="1" thickBot="1" x14ac:dyDescent="0.25">
      <c r="B32" s="4" t="s">
        <v>216</v>
      </c>
      <c r="C32" s="32">
        <v>0</v>
      </c>
      <c r="D32" s="32">
        <v>1</v>
      </c>
      <c r="E32" s="32">
        <v>0</v>
      </c>
      <c r="F32" s="32">
        <v>0</v>
      </c>
      <c r="G32" s="32">
        <v>29</v>
      </c>
      <c r="H32" s="32">
        <v>18</v>
      </c>
      <c r="I32" s="32">
        <v>29</v>
      </c>
      <c r="J32" s="32">
        <v>18</v>
      </c>
      <c r="K32" s="32">
        <v>0</v>
      </c>
      <c r="L32" s="32">
        <v>5</v>
      </c>
      <c r="M32" s="32">
        <v>0</v>
      </c>
      <c r="N32" s="32">
        <v>0</v>
      </c>
      <c r="O32" s="32">
        <v>2</v>
      </c>
      <c r="P32" s="32">
        <v>2</v>
      </c>
      <c r="Q32" s="32">
        <v>60</v>
      </c>
      <c r="R32" s="32">
        <v>44</v>
      </c>
      <c r="S32" s="32">
        <v>4</v>
      </c>
      <c r="T32" s="32">
        <v>1</v>
      </c>
      <c r="U32" s="32">
        <v>0</v>
      </c>
      <c r="V32" s="32">
        <v>0</v>
      </c>
      <c r="W32" s="32">
        <v>3</v>
      </c>
      <c r="X32" s="32">
        <v>0</v>
      </c>
      <c r="Y32" s="32">
        <v>1</v>
      </c>
      <c r="Z32" s="32">
        <v>0</v>
      </c>
      <c r="AA32" s="32">
        <v>1</v>
      </c>
      <c r="AB32" s="32">
        <v>1</v>
      </c>
      <c r="AC32" s="32">
        <v>6</v>
      </c>
      <c r="AD32" s="32">
        <v>1</v>
      </c>
      <c r="AE32" s="32">
        <v>0</v>
      </c>
      <c r="AF32" s="32">
        <v>0</v>
      </c>
      <c r="AG32" s="32">
        <v>7</v>
      </c>
      <c r="AH32" s="32">
        <v>0</v>
      </c>
      <c r="AI32" s="32">
        <v>22</v>
      </c>
      <c r="AJ32" s="32">
        <v>3</v>
      </c>
    </row>
    <row r="33" spans="2:36" ht="20.100000000000001" customHeight="1" thickBot="1" x14ac:dyDescent="0.25">
      <c r="B33" s="4" t="s">
        <v>217</v>
      </c>
      <c r="C33" s="20">
        <v>2</v>
      </c>
      <c r="D33" s="20">
        <v>0</v>
      </c>
      <c r="E33" s="20">
        <v>0</v>
      </c>
      <c r="F33" s="20">
        <v>0</v>
      </c>
      <c r="G33" s="20">
        <v>15</v>
      </c>
      <c r="H33" s="20">
        <v>0</v>
      </c>
      <c r="I33" s="20">
        <v>14</v>
      </c>
      <c r="J33" s="20">
        <v>0</v>
      </c>
      <c r="K33" s="20">
        <v>0</v>
      </c>
      <c r="L33" s="20">
        <v>0</v>
      </c>
      <c r="M33" s="20">
        <v>2</v>
      </c>
      <c r="N33" s="20">
        <v>0</v>
      </c>
      <c r="O33" s="20">
        <v>5</v>
      </c>
      <c r="P33" s="20">
        <v>0</v>
      </c>
      <c r="Q33" s="20">
        <v>38</v>
      </c>
      <c r="R33" s="20">
        <v>0</v>
      </c>
      <c r="S33" s="20">
        <v>3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3</v>
      </c>
      <c r="AD33" s="20">
        <v>0</v>
      </c>
      <c r="AE33" s="20">
        <v>0</v>
      </c>
      <c r="AF33" s="20">
        <v>0</v>
      </c>
      <c r="AG33" s="20">
        <v>2</v>
      </c>
      <c r="AH33" s="20">
        <v>0</v>
      </c>
      <c r="AI33" s="20">
        <v>8</v>
      </c>
      <c r="AJ33" s="20">
        <v>0</v>
      </c>
    </row>
    <row r="34" spans="2:36" ht="20.100000000000001" customHeight="1" thickBot="1" x14ac:dyDescent="0.25">
      <c r="B34" s="4" t="s">
        <v>218</v>
      </c>
      <c r="C34" s="20">
        <v>0</v>
      </c>
      <c r="D34" s="20">
        <v>1</v>
      </c>
      <c r="E34" s="20">
        <v>5</v>
      </c>
      <c r="F34" s="20">
        <v>1</v>
      </c>
      <c r="G34" s="20">
        <v>5</v>
      </c>
      <c r="H34" s="20">
        <v>23</v>
      </c>
      <c r="I34" s="20">
        <v>5</v>
      </c>
      <c r="J34" s="20">
        <v>23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2</v>
      </c>
      <c r="Q34" s="20">
        <v>15</v>
      </c>
      <c r="R34" s="20">
        <v>50</v>
      </c>
      <c r="S34" s="20">
        <v>1</v>
      </c>
      <c r="T34" s="20">
        <v>1</v>
      </c>
      <c r="U34" s="20">
        <v>0</v>
      </c>
      <c r="V34" s="20">
        <v>0</v>
      </c>
      <c r="W34" s="20">
        <v>2</v>
      </c>
      <c r="X34" s="20">
        <v>0</v>
      </c>
      <c r="Y34" s="20">
        <v>0</v>
      </c>
      <c r="Z34" s="20">
        <v>0</v>
      </c>
      <c r="AA34" s="20">
        <v>1</v>
      </c>
      <c r="AB34" s="20">
        <v>0</v>
      </c>
      <c r="AC34" s="20">
        <v>2</v>
      </c>
      <c r="AD34" s="20">
        <v>1</v>
      </c>
      <c r="AE34" s="20">
        <v>0</v>
      </c>
      <c r="AF34" s="20">
        <v>0</v>
      </c>
      <c r="AG34" s="20">
        <v>0</v>
      </c>
      <c r="AH34" s="20">
        <v>1</v>
      </c>
      <c r="AI34" s="20">
        <v>6</v>
      </c>
      <c r="AJ34" s="20">
        <v>3</v>
      </c>
    </row>
    <row r="35" spans="2:36" ht="20.100000000000001" customHeight="1" thickBot="1" x14ac:dyDescent="0.25">
      <c r="B35" s="4" t="s">
        <v>219</v>
      </c>
      <c r="C35" s="20">
        <v>0</v>
      </c>
      <c r="D35" s="20">
        <v>0</v>
      </c>
      <c r="E35" s="20">
        <v>4</v>
      </c>
      <c r="F35" s="20">
        <v>0</v>
      </c>
      <c r="G35" s="20">
        <v>9</v>
      </c>
      <c r="H35" s="20">
        <v>0</v>
      </c>
      <c r="I35" s="20">
        <v>9</v>
      </c>
      <c r="J35" s="20">
        <v>0</v>
      </c>
      <c r="K35" s="20">
        <v>4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26</v>
      </c>
      <c r="R35" s="20">
        <v>0</v>
      </c>
      <c r="S35" s="20">
        <v>4</v>
      </c>
      <c r="T35" s="20">
        <v>0</v>
      </c>
      <c r="U35" s="20">
        <v>0</v>
      </c>
      <c r="V35" s="20">
        <v>0</v>
      </c>
      <c r="W35" s="20">
        <v>1</v>
      </c>
      <c r="X35" s="20">
        <v>0</v>
      </c>
      <c r="Y35" s="20">
        <v>1</v>
      </c>
      <c r="Z35" s="20">
        <v>0</v>
      </c>
      <c r="AA35" s="20">
        <v>0</v>
      </c>
      <c r="AB35" s="20">
        <v>0</v>
      </c>
      <c r="AC35" s="20">
        <v>3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9</v>
      </c>
      <c r="AJ35" s="20">
        <v>0</v>
      </c>
    </row>
    <row r="36" spans="2:36" ht="20.100000000000001" customHeight="1" thickBot="1" x14ac:dyDescent="0.25">
      <c r="B36" s="4" t="s">
        <v>220</v>
      </c>
      <c r="C36" s="20">
        <v>1</v>
      </c>
      <c r="D36" s="20">
        <v>0</v>
      </c>
      <c r="E36" s="20">
        <v>0</v>
      </c>
      <c r="F36" s="20">
        <v>0</v>
      </c>
      <c r="G36" s="20">
        <v>13</v>
      </c>
      <c r="H36" s="20">
        <v>0</v>
      </c>
      <c r="I36" s="20">
        <v>13</v>
      </c>
      <c r="J36" s="20">
        <v>0</v>
      </c>
      <c r="K36" s="20">
        <v>0</v>
      </c>
      <c r="L36" s="20">
        <v>0</v>
      </c>
      <c r="M36" s="20">
        <v>1</v>
      </c>
      <c r="N36" s="20">
        <v>0</v>
      </c>
      <c r="O36" s="20">
        <v>1</v>
      </c>
      <c r="P36" s="20">
        <v>0</v>
      </c>
      <c r="Q36" s="20">
        <v>29</v>
      </c>
      <c r="R36" s="20">
        <v>0</v>
      </c>
      <c r="S36" s="20">
        <v>4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4</v>
      </c>
      <c r="AD36" s="20">
        <v>0</v>
      </c>
      <c r="AE36" s="20">
        <v>0</v>
      </c>
      <c r="AF36" s="20">
        <v>0</v>
      </c>
      <c r="AG36" s="20">
        <v>5</v>
      </c>
      <c r="AH36" s="20">
        <v>0</v>
      </c>
      <c r="AI36" s="20">
        <v>13</v>
      </c>
      <c r="AJ36" s="20">
        <v>0</v>
      </c>
    </row>
    <row r="37" spans="2:36" ht="20.100000000000001" customHeight="1" thickBot="1" x14ac:dyDescent="0.25">
      <c r="B37" s="4" t="s">
        <v>221</v>
      </c>
      <c r="C37" s="20">
        <v>1</v>
      </c>
      <c r="D37" s="20">
        <v>0</v>
      </c>
      <c r="E37" s="20">
        <v>43</v>
      </c>
      <c r="F37" s="20">
        <v>0</v>
      </c>
      <c r="G37" s="20">
        <v>50</v>
      </c>
      <c r="H37" s="20">
        <v>0</v>
      </c>
      <c r="I37" s="20">
        <v>50</v>
      </c>
      <c r="J37" s="20">
        <v>0</v>
      </c>
      <c r="K37" s="20">
        <v>43</v>
      </c>
      <c r="L37" s="20">
        <v>0</v>
      </c>
      <c r="M37" s="20">
        <v>6</v>
      </c>
      <c r="N37" s="20">
        <v>0</v>
      </c>
      <c r="O37" s="20">
        <v>1</v>
      </c>
      <c r="P37" s="20">
        <v>4</v>
      </c>
      <c r="Q37" s="20">
        <v>194</v>
      </c>
      <c r="R37" s="20">
        <v>4</v>
      </c>
      <c r="S37" s="20">
        <v>16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12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28</v>
      </c>
      <c r="AJ37" s="20">
        <v>0</v>
      </c>
    </row>
    <row r="38" spans="2:36" ht="20.100000000000001" customHeight="1" thickBot="1" x14ac:dyDescent="0.25">
      <c r="B38" s="4" t="s">
        <v>222</v>
      </c>
      <c r="C38" s="20">
        <v>0</v>
      </c>
      <c r="D38" s="20">
        <v>0</v>
      </c>
      <c r="E38" s="20">
        <v>0</v>
      </c>
      <c r="F38" s="20">
        <v>0</v>
      </c>
      <c r="G38" s="20">
        <v>19</v>
      </c>
      <c r="H38" s="20">
        <v>0</v>
      </c>
      <c r="I38" s="20">
        <v>19</v>
      </c>
      <c r="J38" s="20">
        <v>1</v>
      </c>
      <c r="K38" s="20">
        <v>2</v>
      </c>
      <c r="L38" s="20">
        <v>2</v>
      </c>
      <c r="M38" s="20">
        <v>1</v>
      </c>
      <c r="N38" s="20">
        <v>0</v>
      </c>
      <c r="O38" s="20">
        <v>1</v>
      </c>
      <c r="P38" s="20">
        <v>0</v>
      </c>
      <c r="Q38" s="20">
        <v>42</v>
      </c>
      <c r="R38" s="20">
        <v>3</v>
      </c>
      <c r="S38" s="20">
        <v>3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3</v>
      </c>
      <c r="AD38" s="20">
        <v>0</v>
      </c>
      <c r="AE38" s="20">
        <v>0</v>
      </c>
      <c r="AF38" s="20">
        <v>0</v>
      </c>
      <c r="AG38" s="20">
        <v>2</v>
      </c>
      <c r="AH38" s="20">
        <v>0</v>
      </c>
      <c r="AI38" s="20">
        <v>8</v>
      </c>
      <c r="AJ38" s="20">
        <v>0</v>
      </c>
    </row>
    <row r="39" spans="2:36" ht="20.100000000000001" customHeight="1" thickBot="1" x14ac:dyDescent="0.25">
      <c r="B39" s="4" t="s">
        <v>223</v>
      </c>
      <c r="C39" s="20">
        <v>2</v>
      </c>
      <c r="D39" s="20">
        <v>0</v>
      </c>
      <c r="E39" s="20">
        <v>11</v>
      </c>
      <c r="F39" s="20">
        <v>4</v>
      </c>
      <c r="G39" s="20">
        <v>86</v>
      </c>
      <c r="H39" s="20">
        <v>4</v>
      </c>
      <c r="I39" s="20">
        <v>86</v>
      </c>
      <c r="J39" s="20">
        <v>4</v>
      </c>
      <c r="K39" s="20">
        <v>6</v>
      </c>
      <c r="L39" s="20">
        <v>4</v>
      </c>
      <c r="M39" s="20">
        <v>50</v>
      </c>
      <c r="N39" s="20">
        <v>4</v>
      </c>
      <c r="O39" s="20">
        <v>0</v>
      </c>
      <c r="P39" s="20">
        <v>0</v>
      </c>
      <c r="Q39" s="20">
        <v>241</v>
      </c>
      <c r="R39" s="20">
        <v>20</v>
      </c>
      <c r="S39" s="20">
        <v>9</v>
      </c>
      <c r="T39" s="20">
        <v>0</v>
      </c>
      <c r="U39" s="20">
        <v>4</v>
      </c>
      <c r="V39" s="20">
        <v>0</v>
      </c>
      <c r="W39" s="20">
        <v>5</v>
      </c>
      <c r="X39" s="20">
        <v>0</v>
      </c>
      <c r="Y39" s="20">
        <v>0</v>
      </c>
      <c r="Z39" s="20">
        <v>0</v>
      </c>
      <c r="AA39" s="20">
        <v>7</v>
      </c>
      <c r="AB39" s="20">
        <v>0</v>
      </c>
      <c r="AC39" s="20">
        <v>12</v>
      </c>
      <c r="AD39" s="20">
        <v>0</v>
      </c>
      <c r="AE39" s="20">
        <v>0</v>
      </c>
      <c r="AF39" s="20">
        <v>0</v>
      </c>
      <c r="AG39" s="20">
        <v>7</v>
      </c>
      <c r="AH39" s="20">
        <v>0</v>
      </c>
      <c r="AI39" s="20">
        <v>44</v>
      </c>
      <c r="AJ39" s="20">
        <v>0</v>
      </c>
    </row>
    <row r="40" spans="2:36" ht="20.100000000000001" customHeight="1" thickBot="1" x14ac:dyDescent="0.25">
      <c r="B40" s="4" t="s">
        <v>224</v>
      </c>
      <c r="C40" s="20">
        <v>1</v>
      </c>
      <c r="D40" s="20">
        <v>0</v>
      </c>
      <c r="E40" s="20">
        <v>12</v>
      </c>
      <c r="F40" s="20">
        <v>1</v>
      </c>
      <c r="G40" s="20">
        <v>74</v>
      </c>
      <c r="H40" s="20">
        <v>7</v>
      </c>
      <c r="I40" s="20">
        <v>65</v>
      </c>
      <c r="J40" s="20">
        <v>7</v>
      </c>
      <c r="K40" s="20">
        <v>0</v>
      </c>
      <c r="L40" s="20">
        <v>0</v>
      </c>
      <c r="M40" s="20">
        <v>23</v>
      </c>
      <c r="N40" s="20">
        <v>6</v>
      </c>
      <c r="O40" s="20">
        <v>21</v>
      </c>
      <c r="P40" s="20">
        <v>0</v>
      </c>
      <c r="Q40" s="20">
        <v>196</v>
      </c>
      <c r="R40" s="20">
        <v>21</v>
      </c>
      <c r="S40" s="20">
        <v>16</v>
      </c>
      <c r="T40" s="20">
        <v>0</v>
      </c>
      <c r="U40" s="20">
        <v>0</v>
      </c>
      <c r="V40" s="20">
        <v>0</v>
      </c>
      <c r="W40" s="20">
        <v>1</v>
      </c>
      <c r="X40" s="20">
        <v>0</v>
      </c>
      <c r="Y40" s="20">
        <v>1</v>
      </c>
      <c r="Z40" s="20">
        <v>0</v>
      </c>
      <c r="AA40" s="20">
        <v>6</v>
      </c>
      <c r="AB40" s="20">
        <v>0</v>
      </c>
      <c r="AC40" s="20">
        <v>18</v>
      </c>
      <c r="AD40" s="20">
        <v>0</v>
      </c>
      <c r="AE40" s="20">
        <v>0</v>
      </c>
      <c r="AF40" s="20">
        <v>0</v>
      </c>
      <c r="AG40" s="20">
        <v>24</v>
      </c>
      <c r="AH40" s="20">
        <v>0</v>
      </c>
      <c r="AI40" s="20">
        <v>66</v>
      </c>
      <c r="AJ40" s="20">
        <v>0</v>
      </c>
    </row>
    <row r="41" spans="2:36" ht="20.100000000000001" customHeight="1" thickBot="1" x14ac:dyDescent="0.25">
      <c r="B41" s="4" t="s">
        <v>225</v>
      </c>
      <c r="C41" s="20">
        <v>1</v>
      </c>
      <c r="D41" s="20">
        <v>0</v>
      </c>
      <c r="E41" s="20">
        <v>0</v>
      </c>
      <c r="F41" s="20">
        <v>0</v>
      </c>
      <c r="G41" s="20">
        <v>21</v>
      </c>
      <c r="H41" s="20">
        <v>0</v>
      </c>
      <c r="I41" s="20">
        <v>21</v>
      </c>
      <c r="J41" s="20">
        <v>0</v>
      </c>
      <c r="K41" s="20">
        <v>0</v>
      </c>
      <c r="L41" s="20">
        <v>0</v>
      </c>
      <c r="M41" s="20">
        <v>3</v>
      </c>
      <c r="N41" s="20">
        <v>0</v>
      </c>
      <c r="O41" s="20">
        <v>2</v>
      </c>
      <c r="P41" s="20">
        <v>0</v>
      </c>
      <c r="Q41" s="20">
        <v>48</v>
      </c>
      <c r="R41" s="20">
        <v>0</v>
      </c>
      <c r="S41" s="20">
        <v>4</v>
      </c>
      <c r="T41" s="20">
        <v>0</v>
      </c>
      <c r="U41" s="20">
        <v>0</v>
      </c>
      <c r="V41" s="20">
        <v>0</v>
      </c>
      <c r="W41" s="20">
        <v>3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7</v>
      </c>
      <c r="AD41" s="20">
        <v>0</v>
      </c>
      <c r="AE41" s="20">
        <v>0</v>
      </c>
      <c r="AF41" s="20">
        <v>0</v>
      </c>
      <c r="AG41" s="20">
        <v>11</v>
      </c>
      <c r="AH41" s="20">
        <v>0</v>
      </c>
      <c r="AI41" s="20">
        <v>25</v>
      </c>
      <c r="AJ41" s="20">
        <v>0</v>
      </c>
    </row>
    <row r="42" spans="2:36" ht="20.100000000000001" customHeight="1" thickBot="1" x14ac:dyDescent="0.25">
      <c r="B42" s="4" t="s">
        <v>226</v>
      </c>
      <c r="C42" s="20">
        <v>0</v>
      </c>
      <c r="D42" s="20">
        <v>0</v>
      </c>
      <c r="E42" s="20">
        <v>0</v>
      </c>
      <c r="F42" s="20">
        <v>0</v>
      </c>
      <c r="G42" s="20">
        <v>24</v>
      </c>
      <c r="H42" s="20">
        <v>0</v>
      </c>
      <c r="I42" s="20">
        <v>24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48</v>
      </c>
      <c r="R42" s="20">
        <v>0</v>
      </c>
      <c r="S42" s="20">
        <v>1</v>
      </c>
      <c r="T42" s="20">
        <v>0</v>
      </c>
      <c r="U42" s="20">
        <v>0</v>
      </c>
      <c r="V42" s="20">
        <v>0</v>
      </c>
      <c r="W42" s="20">
        <v>2</v>
      </c>
      <c r="X42" s="20">
        <v>0</v>
      </c>
      <c r="Y42" s="20">
        <v>0</v>
      </c>
      <c r="Z42" s="20">
        <v>0</v>
      </c>
      <c r="AA42" s="20">
        <v>2</v>
      </c>
      <c r="AB42" s="20">
        <v>0</v>
      </c>
      <c r="AC42" s="20">
        <v>3</v>
      </c>
      <c r="AD42" s="20">
        <v>0</v>
      </c>
      <c r="AE42" s="20">
        <v>0</v>
      </c>
      <c r="AF42" s="20">
        <v>0</v>
      </c>
      <c r="AG42" s="20">
        <v>1</v>
      </c>
      <c r="AH42" s="20">
        <v>0</v>
      </c>
      <c r="AI42" s="20">
        <v>9</v>
      </c>
      <c r="AJ42" s="20">
        <v>0</v>
      </c>
    </row>
    <row r="43" spans="2:36" ht="20.100000000000001" customHeight="1" thickBot="1" x14ac:dyDescent="0.25">
      <c r="B43" s="4" t="s">
        <v>227</v>
      </c>
      <c r="C43" s="20">
        <v>1</v>
      </c>
      <c r="D43" s="20">
        <v>0</v>
      </c>
      <c r="E43" s="20">
        <v>25</v>
      </c>
      <c r="F43" s="20">
        <v>0</v>
      </c>
      <c r="G43" s="20">
        <v>92</v>
      </c>
      <c r="H43" s="20">
        <v>0</v>
      </c>
      <c r="I43" s="20">
        <v>92</v>
      </c>
      <c r="J43" s="20">
        <v>0</v>
      </c>
      <c r="K43" s="20">
        <v>27</v>
      </c>
      <c r="L43" s="20">
        <v>0</v>
      </c>
      <c r="M43" s="20">
        <v>53</v>
      </c>
      <c r="N43" s="20">
        <v>0</v>
      </c>
      <c r="O43" s="20">
        <v>5</v>
      </c>
      <c r="P43" s="20">
        <v>0</v>
      </c>
      <c r="Q43" s="20">
        <v>295</v>
      </c>
      <c r="R43" s="20">
        <v>0</v>
      </c>
      <c r="S43" s="20">
        <v>29</v>
      </c>
      <c r="T43" s="20">
        <v>0</v>
      </c>
      <c r="U43" s="20">
        <v>0</v>
      </c>
      <c r="V43" s="20">
        <v>0</v>
      </c>
      <c r="W43" s="20">
        <v>2</v>
      </c>
      <c r="X43" s="20">
        <v>0</v>
      </c>
      <c r="Y43" s="20">
        <v>0</v>
      </c>
      <c r="Z43" s="20">
        <v>0</v>
      </c>
      <c r="AA43" s="20">
        <v>1</v>
      </c>
      <c r="AB43" s="20">
        <v>0</v>
      </c>
      <c r="AC43" s="20">
        <v>31</v>
      </c>
      <c r="AD43" s="20">
        <v>0</v>
      </c>
      <c r="AE43" s="20">
        <v>0</v>
      </c>
      <c r="AF43" s="20">
        <v>0</v>
      </c>
      <c r="AG43" s="20">
        <v>14</v>
      </c>
      <c r="AH43" s="20">
        <v>0</v>
      </c>
      <c r="AI43" s="20">
        <v>77</v>
      </c>
      <c r="AJ43" s="20">
        <v>0</v>
      </c>
    </row>
    <row r="44" spans="2:36" ht="20.100000000000001" customHeight="1" thickBot="1" x14ac:dyDescent="0.25">
      <c r="B44" s="4" t="s">
        <v>228</v>
      </c>
      <c r="C44" s="20">
        <v>6</v>
      </c>
      <c r="D44" s="20">
        <v>1</v>
      </c>
      <c r="E44" s="20">
        <v>14</v>
      </c>
      <c r="F44" s="20">
        <v>0</v>
      </c>
      <c r="G44" s="20">
        <v>323</v>
      </c>
      <c r="H44" s="20">
        <v>2</v>
      </c>
      <c r="I44" s="20">
        <v>303</v>
      </c>
      <c r="J44" s="20">
        <v>2</v>
      </c>
      <c r="K44" s="20">
        <v>14</v>
      </c>
      <c r="L44" s="20">
        <v>0</v>
      </c>
      <c r="M44" s="20">
        <v>14</v>
      </c>
      <c r="N44" s="20">
        <v>0</v>
      </c>
      <c r="O44" s="20">
        <v>11</v>
      </c>
      <c r="P44" s="20">
        <v>0</v>
      </c>
      <c r="Q44" s="20">
        <v>685</v>
      </c>
      <c r="R44" s="20">
        <v>5</v>
      </c>
      <c r="S44" s="20">
        <v>57</v>
      </c>
      <c r="T44" s="20">
        <v>0</v>
      </c>
      <c r="U44" s="20">
        <v>1</v>
      </c>
      <c r="V44" s="20">
        <v>0</v>
      </c>
      <c r="W44" s="20">
        <v>31</v>
      </c>
      <c r="X44" s="20">
        <v>0</v>
      </c>
      <c r="Y44" s="20">
        <v>11</v>
      </c>
      <c r="Z44" s="20">
        <v>0</v>
      </c>
      <c r="AA44" s="20">
        <v>28</v>
      </c>
      <c r="AB44" s="20">
        <v>0</v>
      </c>
      <c r="AC44" s="20">
        <v>80</v>
      </c>
      <c r="AD44" s="20">
        <v>1</v>
      </c>
      <c r="AE44" s="20">
        <v>1</v>
      </c>
      <c r="AF44" s="20">
        <v>0</v>
      </c>
      <c r="AG44" s="20">
        <v>70</v>
      </c>
      <c r="AH44" s="20">
        <v>1</v>
      </c>
      <c r="AI44" s="20">
        <v>279</v>
      </c>
      <c r="AJ44" s="20">
        <v>2</v>
      </c>
    </row>
    <row r="45" spans="2:36" ht="20.100000000000001" customHeight="1" thickBot="1" x14ac:dyDescent="0.25">
      <c r="B45" s="4" t="s">
        <v>229</v>
      </c>
      <c r="C45" s="20">
        <v>1</v>
      </c>
      <c r="D45" s="20">
        <v>0</v>
      </c>
      <c r="E45" s="20">
        <v>0</v>
      </c>
      <c r="F45" s="20">
        <v>0</v>
      </c>
      <c r="G45" s="20">
        <v>46</v>
      </c>
      <c r="H45" s="20">
        <v>19</v>
      </c>
      <c r="I45" s="20">
        <v>30</v>
      </c>
      <c r="J45" s="20">
        <v>19</v>
      </c>
      <c r="K45" s="20">
        <v>0</v>
      </c>
      <c r="L45" s="20">
        <v>0</v>
      </c>
      <c r="M45" s="20">
        <v>2</v>
      </c>
      <c r="N45" s="20">
        <v>1</v>
      </c>
      <c r="O45" s="20">
        <v>0</v>
      </c>
      <c r="P45" s="20">
        <v>0</v>
      </c>
      <c r="Q45" s="20">
        <v>79</v>
      </c>
      <c r="R45" s="20">
        <v>39</v>
      </c>
      <c r="S45" s="20">
        <v>2</v>
      </c>
      <c r="T45" s="20">
        <v>3</v>
      </c>
      <c r="U45" s="20">
        <v>0</v>
      </c>
      <c r="V45" s="20">
        <v>0</v>
      </c>
      <c r="W45" s="20">
        <v>3</v>
      </c>
      <c r="X45" s="20">
        <v>1</v>
      </c>
      <c r="Y45" s="20">
        <v>0</v>
      </c>
      <c r="Z45" s="20">
        <v>0</v>
      </c>
      <c r="AA45" s="20">
        <v>0</v>
      </c>
      <c r="AB45" s="20">
        <v>3</v>
      </c>
      <c r="AC45" s="20">
        <v>5</v>
      </c>
      <c r="AD45" s="20">
        <v>1</v>
      </c>
      <c r="AE45" s="20">
        <v>0</v>
      </c>
      <c r="AF45" s="20">
        <v>0</v>
      </c>
      <c r="AG45" s="20">
        <v>0</v>
      </c>
      <c r="AH45" s="20">
        <v>4</v>
      </c>
      <c r="AI45" s="20">
        <v>10</v>
      </c>
      <c r="AJ45" s="20">
        <v>12</v>
      </c>
    </row>
    <row r="46" spans="2:36" ht="20.100000000000001" customHeight="1" thickBot="1" x14ac:dyDescent="0.25">
      <c r="B46" s="4" t="s">
        <v>230</v>
      </c>
      <c r="C46" s="20">
        <v>1</v>
      </c>
      <c r="D46" s="20">
        <v>0</v>
      </c>
      <c r="E46" s="20">
        <v>0</v>
      </c>
      <c r="F46" s="20">
        <v>0</v>
      </c>
      <c r="G46" s="20">
        <v>26</v>
      </c>
      <c r="H46" s="20">
        <v>25</v>
      </c>
      <c r="I46" s="20">
        <v>26</v>
      </c>
      <c r="J46" s="20">
        <v>25</v>
      </c>
      <c r="K46" s="20">
        <v>0</v>
      </c>
      <c r="L46" s="20">
        <v>0</v>
      </c>
      <c r="M46" s="20">
        <v>2</v>
      </c>
      <c r="N46" s="20">
        <v>0</v>
      </c>
      <c r="O46" s="20">
        <v>2</v>
      </c>
      <c r="P46" s="20">
        <v>0</v>
      </c>
      <c r="Q46" s="20">
        <v>57</v>
      </c>
      <c r="R46" s="20">
        <v>50</v>
      </c>
      <c r="S46" s="20">
        <v>18</v>
      </c>
      <c r="T46" s="20">
        <v>0</v>
      </c>
      <c r="U46" s="20">
        <v>0</v>
      </c>
      <c r="V46" s="20">
        <v>0</v>
      </c>
      <c r="W46" s="20">
        <v>1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21</v>
      </c>
      <c r="AD46" s="20">
        <v>0</v>
      </c>
      <c r="AE46" s="20">
        <v>0</v>
      </c>
      <c r="AF46" s="20">
        <v>0</v>
      </c>
      <c r="AG46" s="20">
        <v>5</v>
      </c>
      <c r="AH46" s="20">
        <v>0</v>
      </c>
      <c r="AI46" s="20">
        <v>45</v>
      </c>
      <c r="AJ46" s="20">
        <v>0</v>
      </c>
    </row>
    <row r="47" spans="2:36" ht="20.100000000000001" customHeight="1" thickBot="1" x14ac:dyDescent="0.25">
      <c r="B47" s="4" t="s">
        <v>231</v>
      </c>
      <c r="C47" s="20">
        <v>0</v>
      </c>
      <c r="D47" s="20">
        <v>0</v>
      </c>
      <c r="E47" s="20">
        <v>4</v>
      </c>
      <c r="F47" s="20">
        <v>1</v>
      </c>
      <c r="G47" s="20">
        <v>87</v>
      </c>
      <c r="H47" s="20">
        <v>21</v>
      </c>
      <c r="I47" s="20">
        <v>86</v>
      </c>
      <c r="J47" s="20">
        <v>21</v>
      </c>
      <c r="K47" s="20">
        <v>1</v>
      </c>
      <c r="L47" s="20">
        <v>0</v>
      </c>
      <c r="M47" s="20">
        <v>11</v>
      </c>
      <c r="N47" s="20">
        <v>5</v>
      </c>
      <c r="O47" s="20">
        <v>0</v>
      </c>
      <c r="P47" s="20">
        <v>0</v>
      </c>
      <c r="Q47" s="20">
        <v>189</v>
      </c>
      <c r="R47" s="20">
        <v>48</v>
      </c>
      <c r="S47" s="20">
        <v>22</v>
      </c>
      <c r="T47" s="20">
        <v>3</v>
      </c>
      <c r="U47" s="20">
        <v>0</v>
      </c>
      <c r="V47" s="20">
        <v>0</v>
      </c>
      <c r="W47" s="20">
        <v>5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25</v>
      </c>
      <c r="AD47" s="20">
        <v>0</v>
      </c>
      <c r="AE47" s="20">
        <v>0</v>
      </c>
      <c r="AF47" s="20">
        <v>0</v>
      </c>
      <c r="AG47" s="20">
        <v>13</v>
      </c>
      <c r="AH47" s="20">
        <v>6</v>
      </c>
      <c r="AI47" s="20">
        <v>65</v>
      </c>
      <c r="AJ47" s="20">
        <v>9</v>
      </c>
    </row>
    <row r="48" spans="2:36" ht="20.100000000000001" customHeight="1" thickBot="1" x14ac:dyDescent="0.25">
      <c r="B48" s="4" t="s">
        <v>232</v>
      </c>
      <c r="C48" s="20">
        <v>19</v>
      </c>
      <c r="D48" s="20">
        <v>2</v>
      </c>
      <c r="E48" s="20">
        <v>23</v>
      </c>
      <c r="F48" s="20">
        <v>57</v>
      </c>
      <c r="G48" s="20">
        <v>322</v>
      </c>
      <c r="H48" s="20">
        <v>72</v>
      </c>
      <c r="I48" s="20">
        <v>303</v>
      </c>
      <c r="J48" s="20">
        <v>78</v>
      </c>
      <c r="K48" s="20">
        <v>15</v>
      </c>
      <c r="L48" s="20">
        <v>6</v>
      </c>
      <c r="M48" s="20">
        <v>61</v>
      </c>
      <c r="N48" s="20">
        <v>38</v>
      </c>
      <c r="O48" s="20">
        <v>92</v>
      </c>
      <c r="P48" s="20">
        <v>0</v>
      </c>
      <c r="Q48" s="20">
        <v>835</v>
      </c>
      <c r="R48" s="20">
        <v>253</v>
      </c>
      <c r="S48" s="20">
        <v>74</v>
      </c>
      <c r="T48" s="20">
        <v>2</v>
      </c>
      <c r="U48" s="20">
        <v>0</v>
      </c>
      <c r="V48" s="20">
        <v>5</v>
      </c>
      <c r="W48" s="20">
        <v>16</v>
      </c>
      <c r="X48" s="20">
        <v>0</v>
      </c>
      <c r="Y48" s="20">
        <v>2</v>
      </c>
      <c r="Z48" s="20">
        <v>0</v>
      </c>
      <c r="AA48" s="20">
        <v>24</v>
      </c>
      <c r="AB48" s="20">
        <v>0</v>
      </c>
      <c r="AC48" s="20">
        <v>92</v>
      </c>
      <c r="AD48" s="20">
        <v>8</v>
      </c>
      <c r="AE48" s="20">
        <v>4</v>
      </c>
      <c r="AF48" s="20">
        <v>0</v>
      </c>
      <c r="AG48" s="20">
        <v>26</v>
      </c>
      <c r="AH48" s="20">
        <v>0</v>
      </c>
      <c r="AI48" s="20">
        <v>238</v>
      </c>
      <c r="AJ48" s="20">
        <v>15</v>
      </c>
    </row>
    <row r="49" spans="2:36" ht="20.100000000000001" customHeight="1" thickBot="1" x14ac:dyDescent="0.25">
      <c r="B49" s="4" t="s">
        <v>233</v>
      </c>
      <c r="C49" s="20">
        <v>6</v>
      </c>
      <c r="D49" s="20">
        <v>3</v>
      </c>
      <c r="E49" s="20">
        <v>2</v>
      </c>
      <c r="F49" s="20">
        <v>0</v>
      </c>
      <c r="G49" s="20">
        <v>51</v>
      </c>
      <c r="H49" s="20">
        <v>13</v>
      </c>
      <c r="I49" s="20">
        <v>55</v>
      </c>
      <c r="J49" s="20">
        <v>13</v>
      </c>
      <c r="K49" s="20">
        <v>3</v>
      </c>
      <c r="L49" s="20">
        <v>0</v>
      </c>
      <c r="M49" s="20">
        <v>26</v>
      </c>
      <c r="N49" s="20">
        <v>0</v>
      </c>
      <c r="O49" s="20">
        <v>1</v>
      </c>
      <c r="P49" s="20">
        <v>0</v>
      </c>
      <c r="Q49" s="20">
        <v>144</v>
      </c>
      <c r="R49" s="20">
        <v>29</v>
      </c>
      <c r="S49" s="20">
        <v>25</v>
      </c>
      <c r="T49" s="20">
        <v>0</v>
      </c>
      <c r="U49" s="20">
        <v>0</v>
      </c>
      <c r="V49" s="20">
        <v>0</v>
      </c>
      <c r="W49" s="20">
        <v>3</v>
      </c>
      <c r="X49" s="20">
        <v>0</v>
      </c>
      <c r="Y49" s="20">
        <v>2</v>
      </c>
      <c r="Z49" s="20">
        <v>0</v>
      </c>
      <c r="AA49" s="20">
        <v>9</v>
      </c>
      <c r="AB49" s="20">
        <v>0</v>
      </c>
      <c r="AC49" s="20">
        <v>25</v>
      </c>
      <c r="AD49" s="20">
        <v>0</v>
      </c>
      <c r="AE49" s="20">
        <v>0</v>
      </c>
      <c r="AF49" s="20">
        <v>1</v>
      </c>
      <c r="AG49" s="20">
        <v>10</v>
      </c>
      <c r="AH49" s="20">
        <v>9</v>
      </c>
      <c r="AI49" s="20">
        <v>74</v>
      </c>
      <c r="AJ49" s="20">
        <v>10</v>
      </c>
    </row>
    <row r="50" spans="2:36" ht="20.100000000000001" customHeight="1" thickBot="1" x14ac:dyDescent="0.25">
      <c r="B50" s="4" t="s">
        <v>234</v>
      </c>
      <c r="C50" s="20">
        <v>4</v>
      </c>
      <c r="D50" s="20">
        <v>14</v>
      </c>
      <c r="E50" s="20">
        <v>16</v>
      </c>
      <c r="F50" s="20">
        <v>22</v>
      </c>
      <c r="G50" s="20">
        <v>211</v>
      </c>
      <c r="H50" s="20">
        <v>259</v>
      </c>
      <c r="I50" s="20">
        <v>207</v>
      </c>
      <c r="J50" s="20">
        <v>253</v>
      </c>
      <c r="K50" s="20">
        <v>28</v>
      </c>
      <c r="L50" s="20">
        <v>10</v>
      </c>
      <c r="M50" s="20">
        <v>13</v>
      </c>
      <c r="N50" s="20">
        <v>54</v>
      </c>
      <c r="O50" s="20">
        <v>3</v>
      </c>
      <c r="P50" s="20">
        <v>22</v>
      </c>
      <c r="Q50" s="20">
        <v>482</v>
      </c>
      <c r="R50" s="20">
        <v>634</v>
      </c>
      <c r="S50" s="20">
        <v>61</v>
      </c>
      <c r="T50" s="20">
        <v>3</v>
      </c>
      <c r="U50" s="20">
        <v>2</v>
      </c>
      <c r="V50" s="20">
        <v>0</v>
      </c>
      <c r="W50" s="20">
        <v>27</v>
      </c>
      <c r="X50" s="20">
        <v>4</v>
      </c>
      <c r="Y50" s="20">
        <v>0</v>
      </c>
      <c r="Z50" s="20">
        <v>0</v>
      </c>
      <c r="AA50" s="20">
        <v>15</v>
      </c>
      <c r="AB50" s="20">
        <v>3</v>
      </c>
      <c r="AC50" s="20">
        <v>71</v>
      </c>
      <c r="AD50" s="20">
        <v>4</v>
      </c>
      <c r="AE50" s="20">
        <v>6</v>
      </c>
      <c r="AF50" s="20">
        <v>0</v>
      </c>
      <c r="AG50" s="20">
        <v>16</v>
      </c>
      <c r="AH50" s="20">
        <v>0</v>
      </c>
      <c r="AI50" s="20">
        <v>198</v>
      </c>
      <c r="AJ50" s="20">
        <v>14</v>
      </c>
    </row>
    <row r="51" spans="2:36" ht="20.100000000000001" customHeight="1" thickBot="1" x14ac:dyDescent="0.25">
      <c r="B51" s="4" t="s">
        <v>235</v>
      </c>
      <c r="C51" s="20">
        <v>4</v>
      </c>
      <c r="D51" s="20">
        <v>0</v>
      </c>
      <c r="E51" s="20">
        <v>0</v>
      </c>
      <c r="F51" s="20">
        <v>0</v>
      </c>
      <c r="G51" s="20">
        <v>73</v>
      </c>
      <c r="H51" s="20">
        <v>11</v>
      </c>
      <c r="I51" s="20">
        <v>77</v>
      </c>
      <c r="J51" s="20">
        <v>11</v>
      </c>
      <c r="K51" s="20">
        <v>2</v>
      </c>
      <c r="L51" s="20">
        <v>0</v>
      </c>
      <c r="M51" s="20">
        <v>31</v>
      </c>
      <c r="N51" s="20">
        <v>6</v>
      </c>
      <c r="O51" s="20">
        <v>3</v>
      </c>
      <c r="P51" s="20">
        <v>5</v>
      </c>
      <c r="Q51" s="20">
        <v>190</v>
      </c>
      <c r="R51" s="20">
        <v>33</v>
      </c>
      <c r="S51" s="20">
        <v>11</v>
      </c>
      <c r="T51" s="20">
        <v>0</v>
      </c>
      <c r="U51" s="20">
        <v>0</v>
      </c>
      <c r="V51" s="20">
        <v>0</v>
      </c>
      <c r="W51" s="20">
        <v>4</v>
      </c>
      <c r="X51" s="20">
        <v>0</v>
      </c>
      <c r="Y51" s="20">
        <v>2</v>
      </c>
      <c r="Z51" s="20">
        <v>0</v>
      </c>
      <c r="AA51" s="20">
        <v>8</v>
      </c>
      <c r="AB51" s="20">
        <v>0</v>
      </c>
      <c r="AC51" s="20">
        <v>14</v>
      </c>
      <c r="AD51" s="20">
        <v>0</v>
      </c>
      <c r="AE51" s="20">
        <v>0</v>
      </c>
      <c r="AF51" s="20">
        <v>0</v>
      </c>
      <c r="AG51" s="20">
        <v>8</v>
      </c>
      <c r="AH51" s="20">
        <v>0</v>
      </c>
      <c r="AI51" s="20">
        <v>47</v>
      </c>
      <c r="AJ51" s="20">
        <v>0</v>
      </c>
    </row>
    <row r="52" spans="2:36" ht="20.100000000000001" customHeight="1" thickBot="1" x14ac:dyDescent="0.25">
      <c r="B52" s="4" t="s">
        <v>236</v>
      </c>
      <c r="C52" s="20">
        <v>2</v>
      </c>
      <c r="D52" s="20">
        <v>0</v>
      </c>
      <c r="E52" s="20">
        <v>2</v>
      </c>
      <c r="F52" s="20">
        <v>7</v>
      </c>
      <c r="G52" s="20">
        <v>39</v>
      </c>
      <c r="H52" s="20">
        <v>1</v>
      </c>
      <c r="I52" s="20">
        <v>41</v>
      </c>
      <c r="J52" s="20">
        <v>1</v>
      </c>
      <c r="K52" s="20">
        <v>3</v>
      </c>
      <c r="L52" s="20">
        <v>0</v>
      </c>
      <c r="M52" s="20">
        <v>5</v>
      </c>
      <c r="N52" s="20">
        <v>2</v>
      </c>
      <c r="O52" s="20">
        <v>3</v>
      </c>
      <c r="P52" s="20">
        <v>0</v>
      </c>
      <c r="Q52" s="20">
        <v>95</v>
      </c>
      <c r="R52" s="20">
        <v>11</v>
      </c>
      <c r="S52" s="20">
        <v>4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6</v>
      </c>
      <c r="AD52" s="20">
        <v>0</v>
      </c>
      <c r="AE52" s="20">
        <v>0</v>
      </c>
      <c r="AF52" s="20">
        <v>0</v>
      </c>
      <c r="AG52" s="20">
        <v>4</v>
      </c>
      <c r="AH52" s="20">
        <v>0</v>
      </c>
      <c r="AI52" s="20">
        <v>14</v>
      </c>
      <c r="AJ52" s="20">
        <v>0</v>
      </c>
    </row>
    <row r="53" spans="2:36" ht="20.100000000000001" customHeight="1" thickBot="1" x14ac:dyDescent="0.25">
      <c r="B53" s="4" t="s">
        <v>237</v>
      </c>
      <c r="C53" s="20">
        <v>15</v>
      </c>
      <c r="D53" s="20">
        <v>2</v>
      </c>
      <c r="E53" s="20">
        <v>9</v>
      </c>
      <c r="F53" s="20">
        <v>0</v>
      </c>
      <c r="G53" s="20">
        <v>132</v>
      </c>
      <c r="H53" s="20">
        <v>5</v>
      </c>
      <c r="I53" s="20">
        <v>131</v>
      </c>
      <c r="J53" s="20">
        <v>4</v>
      </c>
      <c r="K53" s="20">
        <v>10</v>
      </c>
      <c r="L53" s="20">
        <v>0</v>
      </c>
      <c r="M53" s="20">
        <v>17</v>
      </c>
      <c r="N53" s="20">
        <v>0</v>
      </c>
      <c r="O53" s="20">
        <v>13</v>
      </c>
      <c r="P53" s="20">
        <v>0</v>
      </c>
      <c r="Q53" s="20">
        <v>327</v>
      </c>
      <c r="R53" s="20">
        <v>11</v>
      </c>
      <c r="S53" s="20">
        <v>25</v>
      </c>
      <c r="T53" s="20">
        <v>0</v>
      </c>
      <c r="U53" s="20">
        <v>0</v>
      </c>
      <c r="V53" s="20">
        <v>0</v>
      </c>
      <c r="W53" s="20">
        <v>5</v>
      </c>
      <c r="X53" s="20">
        <v>0</v>
      </c>
      <c r="Y53" s="20">
        <v>0</v>
      </c>
      <c r="Z53" s="20">
        <v>0</v>
      </c>
      <c r="AA53" s="20">
        <v>4</v>
      </c>
      <c r="AB53" s="20">
        <v>0</v>
      </c>
      <c r="AC53" s="20">
        <v>32</v>
      </c>
      <c r="AD53" s="20">
        <v>0</v>
      </c>
      <c r="AE53" s="20">
        <v>0</v>
      </c>
      <c r="AF53" s="20">
        <v>0</v>
      </c>
      <c r="AG53" s="20">
        <v>29</v>
      </c>
      <c r="AH53" s="20">
        <v>1</v>
      </c>
      <c r="AI53" s="20">
        <v>95</v>
      </c>
      <c r="AJ53" s="20">
        <v>1</v>
      </c>
    </row>
    <row r="54" spans="2:36" ht="20.100000000000001" customHeight="1" thickBot="1" x14ac:dyDescent="0.25">
      <c r="B54" s="4" t="s">
        <v>238</v>
      </c>
      <c r="C54" s="20">
        <v>2</v>
      </c>
      <c r="D54" s="20">
        <v>5</v>
      </c>
      <c r="E54" s="20">
        <v>2</v>
      </c>
      <c r="F54" s="20">
        <v>0</v>
      </c>
      <c r="G54" s="20">
        <v>21</v>
      </c>
      <c r="H54" s="20">
        <v>6</v>
      </c>
      <c r="I54" s="20">
        <v>21</v>
      </c>
      <c r="J54" s="20">
        <v>6</v>
      </c>
      <c r="K54" s="20">
        <v>5</v>
      </c>
      <c r="L54" s="20">
        <v>0</v>
      </c>
      <c r="M54" s="20">
        <v>0</v>
      </c>
      <c r="N54" s="20">
        <v>0</v>
      </c>
      <c r="O54" s="20">
        <v>1</v>
      </c>
      <c r="P54" s="20">
        <v>1</v>
      </c>
      <c r="Q54" s="20">
        <v>52</v>
      </c>
      <c r="R54" s="20">
        <v>18</v>
      </c>
      <c r="S54" s="20">
        <v>4</v>
      </c>
      <c r="T54" s="20">
        <v>2</v>
      </c>
      <c r="U54" s="20">
        <v>0</v>
      </c>
      <c r="V54" s="20">
        <v>0</v>
      </c>
      <c r="W54" s="20">
        <v>0</v>
      </c>
      <c r="X54" s="20">
        <v>0</v>
      </c>
      <c r="Y54" s="20">
        <v>1</v>
      </c>
      <c r="Z54" s="20">
        <v>0</v>
      </c>
      <c r="AA54" s="20">
        <v>3</v>
      </c>
      <c r="AB54" s="20">
        <v>0</v>
      </c>
      <c r="AC54" s="20">
        <v>6</v>
      </c>
      <c r="AD54" s="20">
        <v>1</v>
      </c>
      <c r="AE54" s="20">
        <v>0</v>
      </c>
      <c r="AF54" s="20">
        <v>0</v>
      </c>
      <c r="AG54" s="20">
        <v>5</v>
      </c>
      <c r="AH54" s="20">
        <v>0</v>
      </c>
      <c r="AI54" s="20">
        <v>19</v>
      </c>
      <c r="AJ54" s="20">
        <v>3</v>
      </c>
    </row>
    <row r="55" spans="2:36" ht="20.100000000000001" customHeight="1" thickBot="1" x14ac:dyDescent="0.25">
      <c r="B55" s="4" t="s">
        <v>239</v>
      </c>
      <c r="C55" s="20">
        <v>0</v>
      </c>
      <c r="D55" s="20">
        <v>0</v>
      </c>
      <c r="E55" s="20">
        <v>0</v>
      </c>
      <c r="F55" s="20">
        <v>0</v>
      </c>
      <c r="G55" s="20">
        <v>31</v>
      </c>
      <c r="H55" s="20">
        <v>27</v>
      </c>
      <c r="I55" s="20">
        <v>31</v>
      </c>
      <c r="J55" s="20">
        <v>25</v>
      </c>
      <c r="K55" s="20">
        <v>0</v>
      </c>
      <c r="L55" s="20">
        <v>3</v>
      </c>
      <c r="M55" s="20">
        <v>10</v>
      </c>
      <c r="N55" s="20">
        <v>2</v>
      </c>
      <c r="O55" s="20">
        <v>0</v>
      </c>
      <c r="P55" s="20">
        <v>0</v>
      </c>
      <c r="Q55" s="20">
        <v>72</v>
      </c>
      <c r="R55" s="20">
        <v>57</v>
      </c>
      <c r="S55" s="20">
        <v>8</v>
      </c>
      <c r="T55" s="20">
        <v>5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8</v>
      </c>
      <c r="AD55" s="20">
        <v>6</v>
      </c>
      <c r="AE55" s="20">
        <v>0</v>
      </c>
      <c r="AF55" s="20">
        <v>0</v>
      </c>
      <c r="AG55" s="20">
        <v>0</v>
      </c>
      <c r="AH55" s="20">
        <v>0</v>
      </c>
      <c r="AI55" s="20">
        <v>16</v>
      </c>
      <c r="AJ55" s="20">
        <v>11</v>
      </c>
    </row>
    <row r="56" spans="2:36" ht="20.100000000000001" customHeight="1" thickBot="1" x14ac:dyDescent="0.25">
      <c r="B56" s="4" t="s">
        <v>240</v>
      </c>
      <c r="C56" s="20">
        <v>1</v>
      </c>
      <c r="D56" s="20">
        <v>0</v>
      </c>
      <c r="E56" s="20">
        <v>5</v>
      </c>
      <c r="F56" s="20">
        <v>0</v>
      </c>
      <c r="G56" s="20">
        <v>61</v>
      </c>
      <c r="H56" s="20">
        <v>1</v>
      </c>
      <c r="I56" s="20">
        <v>60</v>
      </c>
      <c r="J56" s="20">
        <v>4</v>
      </c>
      <c r="K56" s="20">
        <v>1</v>
      </c>
      <c r="L56" s="20">
        <v>3</v>
      </c>
      <c r="M56" s="20">
        <v>0</v>
      </c>
      <c r="N56" s="20">
        <v>3</v>
      </c>
      <c r="O56" s="20">
        <v>0</v>
      </c>
      <c r="P56" s="20">
        <v>0</v>
      </c>
      <c r="Q56" s="20">
        <v>128</v>
      </c>
      <c r="R56" s="20">
        <v>11</v>
      </c>
      <c r="S56" s="20">
        <v>9</v>
      </c>
      <c r="T56" s="20">
        <v>1</v>
      </c>
      <c r="U56" s="20">
        <v>0</v>
      </c>
      <c r="V56" s="20">
        <v>0</v>
      </c>
      <c r="W56" s="20">
        <v>5</v>
      </c>
      <c r="X56" s="20">
        <v>0</v>
      </c>
      <c r="Y56" s="20">
        <v>1</v>
      </c>
      <c r="Z56" s="20">
        <v>0</v>
      </c>
      <c r="AA56" s="20">
        <v>3</v>
      </c>
      <c r="AB56" s="20">
        <v>0</v>
      </c>
      <c r="AC56" s="20">
        <v>11</v>
      </c>
      <c r="AD56" s="20">
        <v>0</v>
      </c>
      <c r="AE56" s="20">
        <v>0</v>
      </c>
      <c r="AF56" s="20">
        <v>0</v>
      </c>
      <c r="AG56" s="20">
        <v>3</v>
      </c>
      <c r="AH56" s="20">
        <v>1</v>
      </c>
      <c r="AI56" s="20">
        <v>32</v>
      </c>
      <c r="AJ56" s="20">
        <v>2</v>
      </c>
    </row>
    <row r="57" spans="2:36" ht="20.100000000000001" customHeight="1" thickBot="1" x14ac:dyDescent="0.25">
      <c r="B57" s="4" t="s">
        <v>241</v>
      </c>
      <c r="C57" s="20">
        <v>4</v>
      </c>
      <c r="D57" s="20">
        <v>14</v>
      </c>
      <c r="E57" s="20">
        <v>116</v>
      </c>
      <c r="F57" s="20">
        <v>1</v>
      </c>
      <c r="G57" s="20">
        <v>452</v>
      </c>
      <c r="H57" s="20">
        <v>96</v>
      </c>
      <c r="I57" s="20">
        <v>486</v>
      </c>
      <c r="J57" s="20">
        <v>83</v>
      </c>
      <c r="K57" s="20">
        <v>62</v>
      </c>
      <c r="L57" s="20">
        <v>1</v>
      </c>
      <c r="M57" s="20">
        <v>54</v>
      </c>
      <c r="N57" s="20">
        <v>1</v>
      </c>
      <c r="O57" s="20">
        <v>67</v>
      </c>
      <c r="P57" s="20">
        <v>3</v>
      </c>
      <c r="Q57" s="20">
        <v>1241</v>
      </c>
      <c r="R57" s="20">
        <v>199</v>
      </c>
      <c r="S57" s="20">
        <v>152</v>
      </c>
      <c r="T57" s="20">
        <v>0</v>
      </c>
      <c r="U57" s="20">
        <v>0</v>
      </c>
      <c r="V57" s="20">
        <v>0</v>
      </c>
      <c r="W57" s="20">
        <v>17</v>
      </c>
      <c r="X57" s="20">
        <v>0</v>
      </c>
      <c r="Y57" s="20">
        <v>1</v>
      </c>
      <c r="Z57" s="20">
        <v>0</v>
      </c>
      <c r="AA57" s="20">
        <v>20</v>
      </c>
      <c r="AB57" s="20">
        <v>0</v>
      </c>
      <c r="AC57" s="20">
        <v>147</v>
      </c>
      <c r="AD57" s="20">
        <v>0</v>
      </c>
      <c r="AE57" s="20">
        <v>3</v>
      </c>
      <c r="AF57" s="20">
        <v>0</v>
      </c>
      <c r="AG57" s="20">
        <v>126</v>
      </c>
      <c r="AH57" s="20">
        <v>2</v>
      </c>
      <c r="AI57" s="20">
        <v>466</v>
      </c>
      <c r="AJ57" s="20">
        <v>2</v>
      </c>
    </row>
    <row r="58" spans="2:36" ht="20.100000000000001" customHeight="1" thickBot="1" x14ac:dyDescent="0.25">
      <c r="B58" s="4" t="s">
        <v>242</v>
      </c>
      <c r="C58" s="20">
        <v>21</v>
      </c>
      <c r="D58" s="20">
        <v>7</v>
      </c>
      <c r="E58" s="20">
        <v>68</v>
      </c>
      <c r="F58" s="20">
        <v>2</v>
      </c>
      <c r="G58" s="20">
        <v>199</v>
      </c>
      <c r="H58" s="20">
        <v>60</v>
      </c>
      <c r="I58" s="20">
        <v>128</v>
      </c>
      <c r="J58" s="20">
        <v>59</v>
      </c>
      <c r="K58" s="20">
        <v>12</v>
      </c>
      <c r="L58" s="20">
        <v>1</v>
      </c>
      <c r="M58" s="20">
        <v>113</v>
      </c>
      <c r="N58" s="20">
        <v>42</v>
      </c>
      <c r="O58" s="20">
        <v>31</v>
      </c>
      <c r="P58" s="20">
        <v>12</v>
      </c>
      <c r="Q58" s="20">
        <v>572</v>
      </c>
      <c r="R58" s="20">
        <v>183</v>
      </c>
      <c r="S58" s="20">
        <v>62</v>
      </c>
      <c r="T58" s="20">
        <v>7</v>
      </c>
      <c r="U58" s="20">
        <v>0</v>
      </c>
      <c r="V58" s="20">
        <v>0</v>
      </c>
      <c r="W58" s="20">
        <v>11</v>
      </c>
      <c r="X58" s="20">
        <v>2</v>
      </c>
      <c r="Y58" s="20">
        <v>0</v>
      </c>
      <c r="Z58" s="20">
        <v>0</v>
      </c>
      <c r="AA58" s="20">
        <v>4</v>
      </c>
      <c r="AB58" s="20">
        <v>0</v>
      </c>
      <c r="AC58" s="20">
        <v>73</v>
      </c>
      <c r="AD58" s="20">
        <v>8</v>
      </c>
      <c r="AE58" s="20">
        <v>0</v>
      </c>
      <c r="AF58" s="20">
        <v>0</v>
      </c>
      <c r="AG58" s="20">
        <v>42</v>
      </c>
      <c r="AH58" s="20">
        <v>8</v>
      </c>
      <c r="AI58" s="20">
        <v>192</v>
      </c>
      <c r="AJ58" s="20">
        <v>25</v>
      </c>
    </row>
    <row r="59" spans="2:36" ht="20.100000000000001" customHeight="1" thickBot="1" x14ac:dyDescent="0.25">
      <c r="B59" s="4" t="s">
        <v>243</v>
      </c>
      <c r="C59" s="20">
        <v>13</v>
      </c>
      <c r="D59" s="20">
        <v>1</v>
      </c>
      <c r="E59" s="20">
        <v>6</v>
      </c>
      <c r="F59" s="20">
        <v>0</v>
      </c>
      <c r="G59" s="20">
        <v>57</v>
      </c>
      <c r="H59" s="20">
        <v>0</v>
      </c>
      <c r="I59" s="20">
        <v>50</v>
      </c>
      <c r="J59" s="20">
        <v>2</v>
      </c>
      <c r="K59" s="20">
        <v>9</v>
      </c>
      <c r="L59" s="20">
        <v>2</v>
      </c>
      <c r="M59" s="20">
        <v>25</v>
      </c>
      <c r="N59" s="20">
        <v>0</v>
      </c>
      <c r="O59" s="20">
        <v>31</v>
      </c>
      <c r="P59" s="20">
        <v>0</v>
      </c>
      <c r="Q59" s="20">
        <v>191</v>
      </c>
      <c r="R59" s="20">
        <v>5</v>
      </c>
      <c r="S59" s="20">
        <v>8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1</v>
      </c>
      <c r="AB59" s="20">
        <v>0</v>
      </c>
      <c r="AC59" s="20">
        <v>10</v>
      </c>
      <c r="AD59" s="20">
        <v>1</v>
      </c>
      <c r="AE59" s="20">
        <v>1</v>
      </c>
      <c r="AF59" s="20">
        <v>0</v>
      </c>
      <c r="AG59" s="20">
        <v>6</v>
      </c>
      <c r="AH59" s="20">
        <v>1</v>
      </c>
      <c r="AI59" s="20">
        <v>26</v>
      </c>
      <c r="AJ59" s="20">
        <v>2</v>
      </c>
    </row>
    <row r="60" spans="2:36" ht="20.100000000000001" customHeight="1" thickBot="1" x14ac:dyDescent="0.25">
      <c r="B60" s="4" t="s">
        <v>244</v>
      </c>
      <c r="C60" s="20">
        <v>0</v>
      </c>
      <c r="D60" s="20">
        <v>0</v>
      </c>
      <c r="E60" s="20">
        <v>0</v>
      </c>
      <c r="F60" s="20">
        <v>0</v>
      </c>
      <c r="G60" s="20">
        <v>11</v>
      </c>
      <c r="H60" s="20">
        <v>7</v>
      </c>
      <c r="I60" s="20">
        <v>11</v>
      </c>
      <c r="J60" s="20">
        <v>5</v>
      </c>
      <c r="K60" s="20">
        <v>0</v>
      </c>
      <c r="L60" s="20">
        <v>0</v>
      </c>
      <c r="M60" s="20">
        <v>1</v>
      </c>
      <c r="N60" s="20">
        <v>0</v>
      </c>
      <c r="O60" s="20">
        <v>0</v>
      </c>
      <c r="P60" s="20">
        <v>0</v>
      </c>
      <c r="Q60" s="20">
        <v>23</v>
      </c>
      <c r="R60" s="20">
        <v>12</v>
      </c>
      <c r="S60" s="20">
        <v>1</v>
      </c>
      <c r="T60" s="20">
        <v>0</v>
      </c>
      <c r="U60" s="20">
        <v>0</v>
      </c>
      <c r="V60" s="20">
        <v>0</v>
      </c>
      <c r="W60" s="20">
        <v>1</v>
      </c>
      <c r="X60" s="20">
        <v>1</v>
      </c>
      <c r="Y60" s="20">
        <v>0</v>
      </c>
      <c r="Z60" s="20">
        <v>0</v>
      </c>
      <c r="AA60" s="20">
        <v>3</v>
      </c>
      <c r="AB60" s="20">
        <v>0</v>
      </c>
      <c r="AC60" s="20">
        <v>3</v>
      </c>
      <c r="AD60" s="20">
        <v>0</v>
      </c>
      <c r="AE60" s="20">
        <v>0</v>
      </c>
      <c r="AF60" s="20">
        <v>0</v>
      </c>
      <c r="AG60" s="20">
        <v>2</v>
      </c>
      <c r="AH60" s="20">
        <v>0</v>
      </c>
      <c r="AI60" s="20">
        <v>10</v>
      </c>
      <c r="AJ60" s="20">
        <v>1</v>
      </c>
    </row>
    <row r="61" spans="2:36" ht="20.100000000000001" customHeight="1" thickBot="1" x14ac:dyDescent="0.25">
      <c r="B61" s="4" t="s">
        <v>270</v>
      </c>
      <c r="C61" s="20">
        <v>5</v>
      </c>
      <c r="D61" s="20">
        <v>0</v>
      </c>
      <c r="E61" s="20">
        <v>5</v>
      </c>
      <c r="F61" s="20">
        <v>0</v>
      </c>
      <c r="G61" s="20">
        <v>17</v>
      </c>
      <c r="H61" s="20">
        <v>5</v>
      </c>
      <c r="I61" s="20">
        <v>11</v>
      </c>
      <c r="J61" s="20">
        <v>5</v>
      </c>
      <c r="K61" s="20">
        <v>0</v>
      </c>
      <c r="L61" s="20">
        <v>0</v>
      </c>
      <c r="M61" s="20">
        <v>2</v>
      </c>
      <c r="N61" s="20">
        <v>4</v>
      </c>
      <c r="O61" s="20">
        <v>1</v>
      </c>
      <c r="P61" s="20">
        <v>0</v>
      </c>
      <c r="Q61" s="20">
        <v>41</v>
      </c>
      <c r="R61" s="20">
        <v>14</v>
      </c>
      <c r="S61" s="20">
        <v>1</v>
      </c>
      <c r="T61" s="20">
        <v>0</v>
      </c>
      <c r="U61" s="20">
        <v>0</v>
      </c>
      <c r="V61" s="20">
        <v>0</v>
      </c>
      <c r="W61" s="20">
        <v>1</v>
      </c>
      <c r="X61" s="20">
        <v>0</v>
      </c>
      <c r="Y61" s="20">
        <v>0</v>
      </c>
      <c r="Z61" s="20">
        <v>0</v>
      </c>
      <c r="AA61" s="20">
        <v>3</v>
      </c>
      <c r="AB61" s="20">
        <v>0</v>
      </c>
      <c r="AC61" s="20">
        <v>3</v>
      </c>
      <c r="AD61" s="20">
        <v>0</v>
      </c>
      <c r="AE61" s="20">
        <v>0</v>
      </c>
      <c r="AF61" s="20">
        <v>0</v>
      </c>
      <c r="AG61" s="20">
        <v>2</v>
      </c>
      <c r="AH61" s="20">
        <v>0</v>
      </c>
      <c r="AI61" s="20">
        <v>10</v>
      </c>
      <c r="AJ61" s="20">
        <v>0</v>
      </c>
    </row>
    <row r="62" spans="2:36" ht="20.100000000000001" customHeight="1" thickBot="1" x14ac:dyDescent="0.25">
      <c r="B62" s="4" t="s">
        <v>246</v>
      </c>
      <c r="C62" s="20">
        <v>2</v>
      </c>
      <c r="D62" s="20">
        <v>17</v>
      </c>
      <c r="E62" s="20">
        <v>9</v>
      </c>
      <c r="F62" s="20">
        <v>1</v>
      </c>
      <c r="G62" s="20">
        <v>54</v>
      </c>
      <c r="H62" s="20">
        <v>24</v>
      </c>
      <c r="I62" s="20">
        <v>28</v>
      </c>
      <c r="J62" s="20">
        <v>23</v>
      </c>
      <c r="K62" s="20">
        <v>0</v>
      </c>
      <c r="L62" s="20">
        <v>0</v>
      </c>
      <c r="M62" s="20">
        <v>7</v>
      </c>
      <c r="N62" s="20">
        <v>17</v>
      </c>
      <c r="O62" s="20">
        <v>0</v>
      </c>
      <c r="P62" s="20">
        <v>1</v>
      </c>
      <c r="Q62" s="20">
        <v>100</v>
      </c>
      <c r="R62" s="20">
        <v>83</v>
      </c>
      <c r="S62" s="20">
        <v>1</v>
      </c>
      <c r="T62" s="20">
        <v>0</v>
      </c>
      <c r="U62" s="20">
        <v>0</v>
      </c>
      <c r="V62" s="20">
        <v>0</v>
      </c>
      <c r="W62" s="20">
        <v>2</v>
      </c>
      <c r="X62" s="20">
        <v>0</v>
      </c>
      <c r="Y62" s="20">
        <v>1</v>
      </c>
      <c r="Z62" s="20">
        <v>0</v>
      </c>
      <c r="AA62" s="20">
        <v>1</v>
      </c>
      <c r="AB62" s="20">
        <v>0</v>
      </c>
      <c r="AC62" s="20">
        <v>2</v>
      </c>
      <c r="AD62" s="20">
        <v>0</v>
      </c>
      <c r="AE62" s="20">
        <v>0</v>
      </c>
      <c r="AF62" s="20">
        <v>0</v>
      </c>
      <c r="AG62" s="20">
        <v>2</v>
      </c>
      <c r="AH62" s="20">
        <v>1</v>
      </c>
      <c r="AI62" s="20">
        <v>9</v>
      </c>
      <c r="AJ62" s="20">
        <v>1</v>
      </c>
    </row>
    <row r="63" spans="2:36" ht="20.100000000000001" customHeight="1" thickBot="1" x14ac:dyDescent="0.25">
      <c r="B63" s="4" t="s">
        <v>247</v>
      </c>
      <c r="C63" s="20">
        <v>1</v>
      </c>
      <c r="D63" s="20">
        <v>0</v>
      </c>
      <c r="E63" s="20">
        <v>0</v>
      </c>
      <c r="F63" s="20">
        <v>0</v>
      </c>
      <c r="G63" s="20">
        <v>29</v>
      </c>
      <c r="H63" s="20">
        <v>4</v>
      </c>
      <c r="I63" s="20">
        <v>28</v>
      </c>
      <c r="J63" s="20">
        <v>4</v>
      </c>
      <c r="K63" s="20">
        <v>3</v>
      </c>
      <c r="L63" s="20">
        <v>1</v>
      </c>
      <c r="M63" s="20">
        <v>16</v>
      </c>
      <c r="N63" s="20">
        <v>0</v>
      </c>
      <c r="O63" s="20">
        <v>0</v>
      </c>
      <c r="P63" s="20">
        <v>3</v>
      </c>
      <c r="Q63" s="20">
        <v>77</v>
      </c>
      <c r="R63" s="20">
        <v>12</v>
      </c>
      <c r="S63" s="20">
        <v>12</v>
      </c>
      <c r="T63" s="20">
        <v>0</v>
      </c>
      <c r="U63" s="20">
        <v>0</v>
      </c>
      <c r="V63" s="20">
        <v>0</v>
      </c>
      <c r="W63" s="20">
        <v>2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17</v>
      </c>
      <c r="AD63" s="20">
        <v>0</v>
      </c>
      <c r="AE63" s="20">
        <v>0</v>
      </c>
      <c r="AF63" s="20">
        <v>0</v>
      </c>
      <c r="AG63" s="20">
        <v>25</v>
      </c>
      <c r="AH63" s="20">
        <v>0</v>
      </c>
      <c r="AI63" s="20">
        <v>56</v>
      </c>
      <c r="AJ63" s="20">
        <v>0</v>
      </c>
    </row>
    <row r="64" spans="2:36" ht="20.100000000000001" customHeight="1" thickBot="1" x14ac:dyDescent="0.25">
      <c r="B64" s="7" t="s">
        <v>22</v>
      </c>
      <c r="C64" s="9">
        <f>SUM(C14:C63)</f>
        <v>174</v>
      </c>
      <c r="D64" s="9">
        <f t="shared" ref="D64:AJ64" si="0">SUM(D14:D63)</f>
        <v>213</v>
      </c>
      <c r="E64" s="9">
        <f t="shared" si="0"/>
        <v>517</v>
      </c>
      <c r="F64" s="9">
        <f t="shared" si="0"/>
        <v>196</v>
      </c>
      <c r="G64" s="9">
        <f t="shared" si="0"/>
        <v>4326</v>
      </c>
      <c r="H64" s="9">
        <f t="shared" si="0"/>
        <v>1578</v>
      </c>
      <c r="I64" s="9">
        <f t="shared" si="0"/>
        <v>4093</v>
      </c>
      <c r="J64" s="9">
        <f t="shared" si="0"/>
        <v>1493</v>
      </c>
      <c r="K64" s="9">
        <f t="shared" si="0"/>
        <v>491</v>
      </c>
      <c r="L64" s="9">
        <f t="shared" si="0"/>
        <v>201</v>
      </c>
      <c r="M64" s="9">
        <f t="shared" si="0"/>
        <v>837</v>
      </c>
      <c r="N64" s="9">
        <f t="shared" si="0"/>
        <v>391</v>
      </c>
      <c r="O64" s="9">
        <f t="shared" si="0"/>
        <v>424</v>
      </c>
      <c r="P64" s="9">
        <f t="shared" si="0"/>
        <v>281</v>
      </c>
      <c r="Q64" s="9">
        <f t="shared" si="0"/>
        <v>10862</v>
      </c>
      <c r="R64" s="9">
        <f t="shared" si="0"/>
        <v>4353</v>
      </c>
      <c r="S64" s="9">
        <f t="shared" si="0"/>
        <v>1036</v>
      </c>
      <c r="T64" s="9">
        <f t="shared" si="0"/>
        <v>53</v>
      </c>
      <c r="U64" s="9">
        <f t="shared" si="0"/>
        <v>16</v>
      </c>
      <c r="V64" s="9">
        <f t="shared" si="0"/>
        <v>5</v>
      </c>
      <c r="W64" s="9">
        <f t="shared" si="0"/>
        <v>222</v>
      </c>
      <c r="X64" s="9">
        <f t="shared" si="0"/>
        <v>17</v>
      </c>
      <c r="Y64" s="9">
        <f t="shared" si="0"/>
        <v>52</v>
      </c>
      <c r="Z64" s="9">
        <f t="shared" si="0"/>
        <v>3</v>
      </c>
      <c r="AA64" s="9">
        <f t="shared" si="0"/>
        <v>217</v>
      </c>
      <c r="AB64" s="9">
        <f t="shared" si="0"/>
        <v>8</v>
      </c>
      <c r="AC64" s="9">
        <f t="shared" si="0"/>
        <v>1244</v>
      </c>
      <c r="AD64" s="9">
        <f t="shared" si="0"/>
        <v>50</v>
      </c>
      <c r="AE64" s="9">
        <f t="shared" si="0"/>
        <v>26</v>
      </c>
      <c r="AF64" s="9">
        <f t="shared" si="0"/>
        <v>2</v>
      </c>
      <c r="AG64" s="9">
        <f t="shared" si="0"/>
        <v>744</v>
      </c>
      <c r="AH64" s="9">
        <f t="shared" si="0"/>
        <v>42</v>
      </c>
      <c r="AI64" s="9">
        <f t="shared" si="0"/>
        <v>3557</v>
      </c>
      <c r="AJ64" s="9">
        <f t="shared" si="0"/>
        <v>180</v>
      </c>
    </row>
    <row r="65" spans="3:3" x14ac:dyDescent="0.2">
      <c r="C65" s="58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104" t="s">
        <v>275</v>
      </c>
      <c r="D12" s="105"/>
      <c r="E12" s="105"/>
      <c r="F12" s="105"/>
      <c r="G12" s="105"/>
      <c r="H12" s="105"/>
      <c r="I12" s="105"/>
      <c r="J12" s="105"/>
    </row>
    <row r="13" spans="2:10" ht="72" thickBot="1" x14ac:dyDescent="0.25">
      <c r="C13" s="24" t="s">
        <v>193</v>
      </c>
      <c r="D13" s="39" t="s">
        <v>194</v>
      </c>
      <c r="E13" s="39" t="s">
        <v>195</v>
      </c>
      <c r="F13" s="39" t="s">
        <v>196</v>
      </c>
      <c r="G13" s="39" t="s">
        <v>197</v>
      </c>
      <c r="H13" s="24" t="s">
        <v>291</v>
      </c>
      <c r="I13" s="39" t="s">
        <v>276</v>
      </c>
      <c r="J13" s="39" t="s">
        <v>277</v>
      </c>
    </row>
    <row r="14" spans="2:10" ht="20.100000000000001" customHeight="1" thickBot="1" x14ac:dyDescent="0.25">
      <c r="B14" s="3" t="s">
        <v>198</v>
      </c>
      <c r="C14" s="19">
        <v>342</v>
      </c>
      <c r="D14" s="19">
        <v>150</v>
      </c>
      <c r="E14" s="19">
        <v>1</v>
      </c>
      <c r="F14" s="19">
        <v>191</v>
      </c>
      <c r="G14" s="19">
        <v>0</v>
      </c>
      <c r="H14" s="19">
        <v>2</v>
      </c>
      <c r="I14" s="19">
        <v>192</v>
      </c>
      <c r="J14" s="19">
        <v>150</v>
      </c>
    </row>
    <row r="15" spans="2:10" ht="20.100000000000001" customHeight="1" thickBot="1" x14ac:dyDescent="0.25">
      <c r="B15" s="4" t="s">
        <v>199</v>
      </c>
      <c r="C15" s="20">
        <v>310</v>
      </c>
      <c r="D15" s="20">
        <v>268</v>
      </c>
      <c r="E15" s="20">
        <v>0</v>
      </c>
      <c r="F15" s="20">
        <v>42</v>
      </c>
      <c r="G15" s="20">
        <v>0</v>
      </c>
      <c r="H15" s="20">
        <v>7</v>
      </c>
      <c r="I15" s="20">
        <v>283</v>
      </c>
      <c r="J15" s="20">
        <v>27</v>
      </c>
    </row>
    <row r="16" spans="2:10" ht="20.100000000000001" customHeight="1" thickBot="1" x14ac:dyDescent="0.25">
      <c r="B16" s="4" t="s">
        <v>200</v>
      </c>
      <c r="C16" s="20">
        <v>123</v>
      </c>
      <c r="D16" s="20">
        <v>104</v>
      </c>
      <c r="E16" s="20">
        <v>2</v>
      </c>
      <c r="F16" s="20">
        <v>17</v>
      </c>
      <c r="G16" s="20">
        <v>0</v>
      </c>
      <c r="H16" s="20">
        <v>0</v>
      </c>
      <c r="I16" s="20">
        <v>115</v>
      </c>
      <c r="J16" s="20">
        <v>8</v>
      </c>
    </row>
    <row r="17" spans="2:10" ht="20.100000000000001" customHeight="1" thickBot="1" x14ac:dyDescent="0.25">
      <c r="B17" s="4" t="s">
        <v>201</v>
      </c>
      <c r="C17" s="20">
        <v>296</v>
      </c>
      <c r="D17" s="20">
        <v>229</v>
      </c>
      <c r="E17" s="20">
        <v>0</v>
      </c>
      <c r="F17" s="20">
        <v>67</v>
      </c>
      <c r="G17" s="20">
        <v>0</v>
      </c>
      <c r="H17" s="20">
        <v>0</v>
      </c>
      <c r="I17" s="20">
        <v>232</v>
      </c>
      <c r="J17" s="20">
        <v>64</v>
      </c>
    </row>
    <row r="18" spans="2:10" ht="20.100000000000001" customHeight="1" thickBot="1" x14ac:dyDescent="0.25">
      <c r="B18" s="4" t="s">
        <v>202</v>
      </c>
      <c r="C18" s="20">
        <v>81</v>
      </c>
      <c r="D18" s="20">
        <v>65</v>
      </c>
      <c r="E18" s="20">
        <v>0</v>
      </c>
      <c r="F18" s="20">
        <v>16</v>
      </c>
      <c r="G18" s="20">
        <v>0</v>
      </c>
      <c r="H18" s="20">
        <v>1</v>
      </c>
      <c r="I18" s="20">
        <v>59</v>
      </c>
      <c r="J18" s="20">
        <v>22</v>
      </c>
    </row>
    <row r="19" spans="2:10" ht="20.100000000000001" customHeight="1" thickBot="1" x14ac:dyDescent="0.25">
      <c r="B19" s="4" t="s">
        <v>203</v>
      </c>
      <c r="C19" s="20">
        <v>96</v>
      </c>
      <c r="D19" s="20">
        <v>90</v>
      </c>
      <c r="E19" s="20">
        <v>1</v>
      </c>
      <c r="F19" s="20">
        <v>5</v>
      </c>
      <c r="G19" s="20">
        <v>0</v>
      </c>
      <c r="H19" s="20">
        <v>9</v>
      </c>
      <c r="I19" s="20">
        <v>88</v>
      </c>
      <c r="J19" s="20">
        <v>8</v>
      </c>
    </row>
    <row r="20" spans="2:10" ht="20.100000000000001" customHeight="1" thickBot="1" x14ac:dyDescent="0.25">
      <c r="B20" s="4" t="s">
        <v>204</v>
      </c>
      <c r="C20" s="20">
        <v>344</v>
      </c>
      <c r="D20" s="20">
        <v>227</v>
      </c>
      <c r="E20" s="20">
        <v>0</v>
      </c>
      <c r="F20" s="20">
        <v>117</v>
      </c>
      <c r="G20" s="20">
        <v>0</v>
      </c>
      <c r="H20" s="20">
        <v>0</v>
      </c>
      <c r="I20" s="20">
        <v>227</v>
      </c>
      <c r="J20" s="20">
        <v>117</v>
      </c>
    </row>
    <row r="21" spans="2:10" ht="20.100000000000001" customHeight="1" thickBot="1" x14ac:dyDescent="0.25">
      <c r="B21" s="4" t="s">
        <v>205</v>
      </c>
      <c r="C21" s="20">
        <v>387</v>
      </c>
      <c r="D21" s="20">
        <v>319</v>
      </c>
      <c r="E21" s="20">
        <v>17</v>
      </c>
      <c r="F21" s="20">
        <v>50</v>
      </c>
      <c r="G21" s="20">
        <v>1</v>
      </c>
      <c r="H21" s="20">
        <v>0</v>
      </c>
      <c r="I21" s="20">
        <v>330</v>
      </c>
      <c r="J21" s="20">
        <v>57</v>
      </c>
    </row>
    <row r="22" spans="2:10" ht="20.100000000000001" customHeight="1" thickBot="1" x14ac:dyDescent="0.25">
      <c r="B22" s="4" t="s">
        <v>206</v>
      </c>
      <c r="C22" s="20">
        <v>51</v>
      </c>
      <c r="D22" s="20">
        <v>32</v>
      </c>
      <c r="E22" s="20">
        <v>0</v>
      </c>
      <c r="F22" s="20">
        <v>19</v>
      </c>
      <c r="G22" s="20">
        <v>0</v>
      </c>
      <c r="H22" s="20">
        <v>0</v>
      </c>
      <c r="I22" s="20">
        <v>31</v>
      </c>
      <c r="J22" s="20">
        <v>20</v>
      </c>
    </row>
    <row r="23" spans="2:10" ht="20.100000000000001" customHeight="1" thickBot="1" x14ac:dyDescent="0.25">
      <c r="B23" s="4" t="s">
        <v>207</v>
      </c>
      <c r="C23" s="20">
        <v>21</v>
      </c>
      <c r="D23" s="20">
        <v>13</v>
      </c>
      <c r="E23" s="20">
        <v>0</v>
      </c>
      <c r="F23" s="20">
        <v>8</v>
      </c>
      <c r="G23" s="20">
        <v>0</v>
      </c>
      <c r="H23" s="20">
        <v>0</v>
      </c>
      <c r="I23" s="20">
        <v>13</v>
      </c>
      <c r="J23" s="20">
        <v>8</v>
      </c>
    </row>
    <row r="24" spans="2:10" ht="20.100000000000001" customHeight="1" thickBot="1" x14ac:dyDescent="0.25">
      <c r="B24" s="4" t="s">
        <v>208</v>
      </c>
      <c r="C24" s="20">
        <v>118</v>
      </c>
      <c r="D24" s="20">
        <v>68</v>
      </c>
      <c r="E24" s="20">
        <v>6</v>
      </c>
      <c r="F24" s="20">
        <v>43</v>
      </c>
      <c r="G24" s="20">
        <v>1</v>
      </c>
      <c r="H24" s="20">
        <v>9</v>
      </c>
      <c r="I24" s="20">
        <v>74</v>
      </c>
      <c r="J24" s="20">
        <v>44</v>
      </c>
    </row>
    <row r="25" spans="2:10" ht="20.100000000000001" customHeight="1" thickBot="1" x14ac:dyDescent="0.25">
      <c r="B25" s="4" t="s">
        <v>209</v>
      </c>
      <c r="C25" s="20">
        <v>196</v>
      </c>
      <c r="D25" s="20">
        <v>145</v>
      </c>
      <c r="E25" s="20">
        <v>2</v>
      </c>
      <c r="F25" s="20">
        <v>34</v>
      </c>
      <c r="G25" s="20">
        <v>15</v>
      </c>
      <c r="H25" s="20">
        <v>0</v>
      </c>
      <c r="I25" s="20">
        <v>149</v>
      </c>
      <c r="J25" s="20">
        <v>47</v>
      </c>
    </row>
    <row r="26" spans="2:10" ht="20.100000000000001" customHeight="1" thickBot="1" x14ac:dyDescent="0.25">
      <c r="B26" s="4" t="s">
        <v>210</v>
      </c>
      <c r="C26" s="20">
        <v>336</v>
      </c>
      <c r="D26" s="20">
        <v>153</v>
      </c>
      <c r="E26" s="20">
        <v>8</v>
      </c>
      <c r="F26" s="20">
        <v>175</v>
      </c>
      <c r="G26" s="20">
        <v>0</v>
      </c>
      <c r="H26" s="20">
        <v>0</v>
      </c>
      <c r="I26" s="20">
        <v>138</v>
      </c>
      <c r="J26" s="20">
        <v>198</v>
      </c>
    </row>
    <row r="27" spans="2:10" ht="20.100000000000001" customHeight="1" thickBot="1" x14ac:dyDescent="0.25">
      <c r="B27" s="4" t="s">
        <v>211</v>
      </c>
      <c r="C27" s="20">
        <v>213</v>
      </c>
      <c r="D27" s="20">
        <v>179</v>
      </c>
      <c r="E27" s="20">
        <v>0</v>
      </c>
      <c r="F27" s="20">
        <v>34</v>
      </c>
      <c r="G27" s="20">
        <v>0</v>
      </c>
      <c r="H27" s="20">
        <v>1</v>
      </c>
      <c r="I27" s="20">
        <v>179</v>
      </c>
      <c r="J27" s="20">
        <v>34</v>
      </c>
    </row>
    <row r="28" spans="2:10" ht="20.100000000000001" customHeight="1" thickBot="1" x14ac:dyDescent="0.25">
      <c r="B28" s="4" t="s">
        <v>212</v>
      </c>
      <c r="C28" s="20">
        <v>373</v>
      </c>
      <c r="D28" s="20">
        <v>249</v>
      </c>
      <c r="E28" s="20">
        <v>11</v>
      </c>
      <c r="F28" s="20">
        <v>110</v>
      </c>
      <c r="G28" s="20">
        <v>3</v>
      </c>
      <c r="H28" s="20">
        <v>1</v>
      </c>
      <c r="I28" s="20">
        <v>272</v>
      </c>
      <c r="J28" s="20">
        <v>101</v>
      </c>
    </row>
    <row r="29" spans="2:10" ht="20.100000000000001" customHeight="1" thickBot="1" x14ac:dyDescent="0.25">
      <c r="B29" s="5" t="s">
        <v>213</v>
      </c>
      <c r="C29" s="31">
        <v>71</v>
      </c>
      <c r="D29" s="31">
        <v>55</v>
      </c>
      <c r="E29" s="31">
        <v>0</v>
      </c>
      <c r="F29" s="31">
        <v>16</v>
      </c>
      <c r="G29" s="31">
        <v>0</v>
      </c>
      <c r="H29" s="31">
        <v>0</v>
      </c>
      <c r="I29" s="31">
        <v>63</v>
      </c>
      <c r="J29" s="31">
        <v>8</v>
      </c>
    </row>
    <row r="30" spans="2:10" ht="20.100000000000001" customHeight="1" thickBot="1" x14ac:dyDescent="0.25">
      <c r="B30" s="6" t="s">
        <v>214</v>
      </c>
      <c r="C30" s="33">
        <v>19</v>
      </c>
      <c r="D30" s="33">
        <v>12</v>
      </c>
      <c r="E30" s="33">
        <v>0</v>
      </c>
      <c r="F30" s="33">
        <v>7</v>
      </c>
      <c r="G30" s="33">
        <v>0</v>
      </c>
      <c r="H30" s="33">
        <v>0</v>
      </c>
      <c r="I30" s="33">
        <v>12</v>
      </c>
      <c r="J30" s="33">
        <v>7</v>
      </c>
    </row>
    <row r="31" spans="2:10" ht="20.100000000000001" customHeight="1" thickBot="1" x14ac:dyDescent="0.25">
      <c r="B31" s="4" t="s">
        <v>215</v>
      </c>
      <c r="C31" s="33">
        <v>80</v>
      </c>
      <c r="D31" s="33">
        <v>49</v>
      </c>
      <c r="E31" s="33">
        <v>2</v>
      </c>
      <c r="F31" s="33">
        <v>28</v>
      </c>
      <c r="G31" s="33">
        <v>1</v>
      </c>
      <c r="H31" s="33">
        <v>0</v>
      </c>
      <c r="I31" s="33">
        <v>50</v>
      </c>
      <c r="J31" s="33">
        <v>30</v>
      </c>
    </row>
    <row r="32" spans="2:10" ht="20.100000000000001" customHeight="1" thickBot="1" x14ac:dyDescent="0.25">
      <c r="B32" s="4" t="s">
        <v>216</v>
      </c>
      <c r="C32" s="32">
        <v>56</v>
      </c>
      <c r="D32" s="32">
        <v>45</v>
      </c>
      <c r="E32" s="32">
        <v>0</v>
      </c>
      <c r="F32" s="32">
        <v>11</v>
      </c>
      <c r="G32" s="32">
        <v>0</v>
      </c>
      <c r="H32" s="32">
        <v>0</v>
      </c>
      <c r="I32" s="32">
        <v>46</v>
      </c>
      <c r="J32" s="32">
        <v>10</v>
      </c>
    </row>
    <row r="33" spans="2:10" ht="20.100000000000001" customHeight="1" thickBot="1" x14ac:dyDescent="0.25">
      <c r="B33" s="4" t="s">
        <v>217</v>
      </c>
      <c r="C33" s="20">
        <v>22</v>
      </c>
      <c r="D33" s="20">
        <v>19</v>
      </c>
      <c r="E33" s="20">
        <v>0</v>
      </c>
      <c r="F33" s="20">
        <v>3</v>
      </c>
      <c r="G33" s="20">
        <v>0</v>
      </c>
      <c r="H33" s="20">
        <v>0</v>
      </c>
      <c r="I33" s="20">
        <v>20</v>
      </c>
      <c r="J33" s="20">
        <v>2</v>
      </c>
    </row>
    <row r="34" spans="2:10" ht="20.100000000000001" customHeight="1" thickBot="1" x14ac:dyDescent="0.25">
      <c r="B34" s="4" t="s">
        <v>218</v>
      </c>
      <c r="C34" s="20">
        <v>29</v>
      </c>
      <c r="D34" s="20">
        <v>18</v>
      </c>
      <c r="E34" s="20">
        <v>0</v>
      </c>
      <c r="F34" s="20">
        <v>11</v>
      </c>
      <c r="G34" s="20">
        <v>0</v>
      </c>
      <c r="H34" s="20">
        <v>0</v>
      </c>
      <c r="I34" s="20">
        <v>19</v>
      </c>
      <c r="J34" s="20">
        <v>10</v>
      </c>
    </row>
    <row r="35" spans="2:10" ht="20.100000000000001" customHeight="1" thickBot="1" x14ac:dyDescent="0.25">
      <c r="B35" s="4" t="s">
        <v>219</v>
      </c>
      <c r="C35" s="20">
        <v>15</v>
      </c>
      <c r="D35" s="20">
        <v>8</v>
      </c>
      <c r="E35" s="20">
        <v>0</v>
      </c>
      <c r="F35" s="20">
        <v>7</v>
      </c>
      <c r="G35" s="20">
        <v>0</v>
      </c>
      <c r="H35" s="20">
        <v>0</v>
      </c>
      <c r="I35" s="20">
        <v>9</v>
      </c>
      <c r="J35" s="20">
        <v>6</v>
      </c>
    </row>
    <row r="36" spans="2:10" ht="20.100000000000001" customHeight="1" thickBot="1" x14ac:dyDescent="0.25">
      <c r="B36" s="4" t="s">
        <v>220</v>
      </c>
      <c r="C36" s="20">
        <v>15</v>
      </c>
      <c r="D36" s="20">
        <v>8</v>
      </c>
      <c r="E36" s="20">
        <v>0</v>
      </c>
      <c r="F36" s="20">
        <v>7</v>
      </c>
      <c r="G36" s="20">
        <v>0</v>
      </c>
      <c r="H36" s="20">
        <v>0</v>
      </c>
      <c r="I36" s="20">
        <v>9</v>
      </c>
      <c r="J36" s="20">
        <v>6</v>
      </c>
    </row>
    <row r="37" spans="2:10" ht="20.100000000000001" customHeight="1" thickBot="1" x14ac:dyDescent="0.25">
      <c r="B37" s="4" t="s">
        <v>221</v>
      </c>
      <c r="C37" s="20">
        <v>99</v>
      </c>
      <c r="D37" s="20">
        <v>74</v>
      </c>
      <c r="E37" s="20">
        <v>0</v>
      </c>
      <c r="F37" s="20">
        <v>25</v>
      </c>
      <c r="G37" s="20">
        <v>0</v>
      </c>
      <c r="H37" s="20">
        <v>0</v>
      </c>
      <c r="I37" s="20">
        <v>69</v>
      </c>
      <c r="J37" s="20">
        <v>30</v>
      </c>
    </row>
    <row r="38" spans="2:10" ht="20.100000000000001" customHeight="1" thickBot="1" x14ac:dyDescent="0.25">
      <c r="B38" s="4" t="s">
        <v>222</v>
      </c>
      <c r="C38" s="20">
        <v>24</v>
      </c>
      <c r="D38" s="20">
        <v>15</v>
      </c>
      <c r="E38" s="20">
        <v>0</v>
      </c>
      <c r="F38" s="20">
        <v>9</v>
      </c>
      <c r="G38" s="20">
        <v>0</v>
      </c>
      <c r="H38" s="20">
        <v>0</v>
      </c>
      <c r="I38" s="20">
        <v>17</v>
      </c>
      <c r="J38" s="20">
        <v>7</v>
      </c>
    </row>
    <row r="39" spans="2:10" ht="20.100000000000001" customHeight="1" thickBot="1" x14ac:dyDescent="0.25">
      <c r="B39" s="4" t="s">
        <v>223</v>
      </c>
      <c r="C39" s="20">
        <v>96</v>
      </c>
      <c r="D39" s="20">
        <v>71</v>
      </c>
      <c r="E39" s="20">
        <v>2</v>
      </c>
      <c r="F39" s="20">
        <v>23</v>
      </c>
      <c r="G39" s="20">
        <v>0</v>
      </c>
      <c r="H39" s="20">
        <v>0</v>
      </c>
      <c r="I39" s="20">
        <v>72</v>
      </c>
      <c r="J39" s="20">
        <v>24</v>
      </c>
    </row>
    <row r="40" spans="2:10" ht="20.100000000000001" customHeight="1" thickBot="1" x14ac:dyDescent="0.25">
      <c r="B40" s="4" t="s">
        <v>224</v>
      </c>
      <c r="C40" s="20">
        <v>99</v>
      </c>
      <c r="D40" s="20">
        <v>55</v>
      </c>
      <c r="E40" s="20">
        <v>13</v>
      </c>
      <c r="F40" s="20">
        <v>24</v>
      </c>
      <c r="G40" s="20">
        <v>7</v>
      </c>
      <c r="H40" s="20">
        <v>2</v>
      </c>
      <c r="I40" s="20">
        <v>75</v>
      </c>
      <c r="J40" s="20">
        <v>24</v>
      </c>
    </row>
    <row r="41" spans="2:10" ht="20.100000000000001" customHeight="1" thickBot="1" x14ac:dyDescent="0.25">
      <c r="B41" s="4" t="s">
        <v>225</v>
      </c>
      <c r="C41" s="20">
        <v>24</v>
      </c>
      <c r="D41" s="20">
        <v>16</v>
      </c>
      <c r="E41" s="20">
        <v>0</v>
      </c>
      <c r="F41" s="20">
        <v>8</v>
      </c>
      <c r="G41" s="20">
        <v>0</v>
      </c>
      <c r="H41" s="20">
        <v>0</v>
      </c>
      <c r="I41" s="20">
        <v>17</v>
      </c>
      <c r="J41" s="20">
        <v>7</v>
      </c>
    </row>
    <row r="42" spans="2:10" ht="20.100000000000001" customHeight="1" thickBot="1" x14ac:dyDescent="0.25">
      <c r="B42" s="4" t="s">
        <v>226</v>
      </c>
      <c r="C42" s="20">
        <v>40</v>
      </c>
      <c r="D42" s="20">
        <v>24</v>
      </c>
      <c r="E42" s="20">
        <v>0</v>
      </c>
      <c r="F42" s="20">
        <v>15</v>
      </c>
      <c r="G42" s="20">
        <v>1</v>
      </c>
      <c r="H42" s="20">
        <v>0</v>
      </c>
      <c r="I42" s="20">
        <v>26</v>
      </c>
      <c r="J42" s="20">
        <v>14</v>
      </c>
    </row>
    <row r="43" spans="2:10" ht="20.100000000000001" customHeight="1" thickBot="1" x14ac:dyDescent="0.25">
      <c r="B43" s="4" t="s">
        <v>227</v>
      </c>
      <c r="C43" s="20">
        <v>139</v>
      </c>
      <c r="D43" s="20">
        <v>81</v>
      </c>
      <c r="E43" s="20">
        <v>0</v>
      </c>
      <c r="F43" s="20">
        <v>58</v>
      </c>
      <c r="G43" s="20">
        <v>0</v>
      </c>
      <c r="H43" s="20">
        <v>0</v>
      </c>
      <c r="I43" s="20">
        <v>82</v>
      </c>
      <c r="J43" s="20">
        <v>57</v>
      </c>
    </row>
    <row r="44" spans="2:10" ht="20.100000000000001" customHeight="1" thickBot="1" x14ac:dyDescent="0.25">
      <c r="B44" s="4" t="s">
        <v>228</v>
      </c>
      <c r="C44" s="20">
        <v>806</v>
      </c>
      <c r="D44" s="20">
        <v>482</v>
      </c>
      <c r="E44" s="20">
        <v>3</v>
      </c>
      <c r="F44" s="20">
        <v>299</v>
      </c>
      <c r="G44" s="20">
        <v>22</v>
      </c>
      <c r="H44" s="20">
        <v>9</v>
      </c>
      <c r="I44" s="20">
        <v>455</v>
      </c>
      <c r="J44" s="20">
        <v>351</v>
      </c>
    </row>
    <row r="45" spans="2:10" ht="20.100000000000001" customHeight="1" thickBot="1" x14ac:dyDescent="0.25">
      <c r="B45" s="4" t="s">
        <v>229</v>
      </c>
      <c r="C45" s="20">
        <v>127</v>
      </c>
      <c r="D45" s="20">
        <v>63</v>
      </c>
      <c r="E45" s="20">
        <v>0</v>
      </c>
      <c r="F45" s="20">
        <v>64</v>
      </c>
      <c r="G45" s="20">
        <v>0</v>
      </c>
      <c r="H45" s="20">
        <v>4</v>
      </c>
      <c r="I45" s="20">
        <v>60</v>
      </c>
      <c r="J45" s="20">
        <v>67</v>
      </c>
    </row>
    <row r="46" spans="2:10" ht="20.100000000000001" customHeight="1" thickBot="1" x14ac:dyDescent="0.25">
      <c r="B46" s="4" t="s">
        <v>230</v>
      </c>
      <c r="C46" s="20">
        <v>64</v>
      </c>
      <c r="D46" s="20">
        <v>36</v>
      </c>
      <c r="E46" s="20">
        <v>0</v>
      </c>
      <c r="F46" s="20">
        <v>28</v>
      </c>
      <c r="G46" s="20">
        <v>0</v>
      </c>
      <c r="H46" s="20">
        <v>0</v>
      </c>
      <c r="I46" s="20">
        <v>33</v>
      </c>
      <c r="J46" s="20">
        <v>31</v>
      </c>
    </row>
    <row r="47" spans="2:10" ht="20.100000000000001" customHeight="1" thickBot="1" x14ac:dyDescent="0.25">
      <c r="B47" s="4" t="s">
        <v>231</v>
      </c>
      <c r="C47" s="20">
        <v>181</v>
      </c>
      <c r="D47" s="20">
        <v>111</v>
      </c>
      <c r="E47" s="20">
        <v>2</v>
      </c>
      <c r="F47" s="20">
        <v>68</v>
      </c>
      <c r="G47" s="20">
        <v>0</v>
      </c>
      <c r="H47" s="20">
        <v>0</v>
      </c>
      <c r="I47" s="20">
        <v>119</v>
      </c>
      <c r="J47" s="20">
        <v>62</v>
      </c>
    </row>
    <row r="48" spans="2:10" ht="20.100000000000001" customHeight="1" thickBot="1" x14ac:dyDescent="0.25">
      <c r="B48" s="4" t="s">
        <v>232</v>
      </c>
      <c r="C48" s="20">
        <v>595</v>
      </c>
      <c r="D48" s="20">
        <v>381</v>
      </c>
      <c r="E48" s="20">
        <v>5</v>
      </c>
      <c r="F48" s="20">
        <v>206</v>
      </c>
      <c r="G48" s="20">
        <v>3</v>
      </c>
      <c r="H48" s="20">
        <v>5</v>
      </c>
      <c r="I48" s="20">
        <v>375</v>
      </c>
      <c r="J48" s="20">
        <v>220</v>
      </c>
    </row>
    <row r="49" spans="2:10" ht="20.100000000000001" customHeight="1" thickBot="1" x14ac:dyDescent="0.25">
      <c r="B49" s="4" t="s">
        <v>233</v>
      </c>
      <c r="C49" s="20">
        <v>88</v>
      </c>
      <c r="D49" s="20">
        <v>51</v>
      </c>
      <c r="E49" s="20">
        <v>2</v>
      </c>
      <c r="F49" s="20">
        <v>33</v>
      </c>
      <c r="G49" s="20">
        <v>2</v>
      </c>
      <c r="H49" s="20">
        <v>0</v>
      </c>
      <c r="I49" s="20">
        <v>47</v>
      </c>
      <c r="J49" s="20">
        <v>41</v>
      </c>
    </row>
    <row r="50" spans="2:10" ht="20.100000000000001" customHeight="1" thickBot="1" x14ac:dyDescent="0.25">
      <c r="B50" s="4" t="s">
        <v>234</v>
      </c>
      <c r="C50" s="20">
        <v>549</v>
      </c>
      <c r="D50" s="20">
        <v>340</v>
      </c>
      <c r="E50" s="20">
        <v>6</v>
      </c>
      <c r="F50" s="20">
        <v>200</v>
      </c>
      <c r="G50" s="20">
        <v>3</v>
      </c>
      <c r="H50" s="20">
        <v>8</v>
      </c>
      <c r="I50" s="20">
        <v>348</v>
      </c>
      <c r="J50" s="20">
        <v>201</v>
      </c>
    </row>
    <row r="51" spans="2:10" ht="20.100000000000001" customHeight="1" thickBot="1" x14ac:dyDescent="0.25">
      <c r="B51" s="4" t="s">
        <v>235</v>
      </c>
      <c r="C51" s="20">
        <v>130</v>
      </c>
      <c r="D51" s="20">
        <v>114</v>
      </c>
      <c r="E51" s="20">
        <v>2</v>
      </c>
      <c r="F51" s="20">
        <v>14</v>
      </c>
      <c r="G51" s="20">
        <v>0</v>
      </c>
      <c r="H51" s="20">
        <v>0</v>
      </c>
      <c r="I51" s="20">
        <v>119</v>
      </c>
      <c r="J51" s="20">
        <v>11</v>
      </c>
    </row>
    <row r="52" spans="2:10" ht="20.100000000000001" customHeight="1" thickBot="1" x14ac:dyDescent="0.25">
      <c r="B52" s="4" t="s">
        <v>236</v>
      </c>
      <c r="C52" s="20">
        <v>51</v>
      </c>
      <c r="D52" s="20">
        <v>40</v>
      </c>
      <c r="E52" s="20">
        <v>0</v>
      </c>
      <c r="F52" s="20">
        <v>11</v>
      </c>
      <c r="G52" s="20">
        <v>0</v>
      </c>
      <c r="H52" s="20">
        <v>0</v>
      </c>
      <c r="I52" s="20">
        <v>46</v>
      </c>
      <c r="J52" s="20">
        <v>5</v>
      </c>
    </row>
    <row r="53" spans="2:10" ht="20.100000000000001" customHeight="1" thickBot="1" x14ac:dyDescent="0.25">
      <c r="B53" s="4" t="s">
        <v>237</v>
      </c>
      <c r="C53" s="20">
        <v>258</v>
      </c>
      <c r="D53" s="20">
        <v>219</v>
      </c>
      <c r="E53" s="20">
        <v>0</v>
      </c>
      <c r="F53" s="20">
        <v>39</v>
      </c>
      <c r="G53" s="20">
        <v>0</v>
      </c>
      <c r="H53" s="20">
        <v>6</v>
      </c>
      <c r="I53" s="20">
        <v>218</v>
      </c>
      <c r="J53" s="20">
        <v>40</v>
      </c>
    </row>
    <row r="54" spans="2:10" ht="20.100000000000001" customHeight="1" thickBot="1" x14ac:dyDescent="0.25">
      <c r="B54" s="4" t="s">
        <v>238</v>
      </c>
      <c r="C54" s="20">
        <v>58</v>
      </c>
      <c r="D54" s="20">
        <v>48</v>
      </c>
      <c r="E54" s="20">
        <v>0</v>
      </c>
      <c r="F54" s="20">
        <v>10</v>
      </c>
      <c r="G54" s="20">
        <v>0</v>
      </c>
      <c r="H54" s="20">
        <v>0</v>
      </c>
      <c r="I54" s="20">
        <v>49</v>
      </c>
      <c r="J54" s="20">
        <v>9</v>
      </c>
    </row>
    <row r="55" spans="2:10" ht="20.100000000000001" customHeight="1" thickBot="1" x14ac:dyDescent="0.25">
      <c r="B55" s="4" t="s">
        <v>239</v>
      </c>
      <c r="C55" s="20">
        <v>69</v>
      </c>
      <c r="D55" s="20">
        <v>45</v>
      </c>
      <c r="E55" s="20">
        <v>0</v>
      </c>
      <c r="F55" s="20">
        <v>24</v>
      </c>
      <c r="G55" s="20">
        <v>0</v>
      </c>
      <c r="H55" s="20">
        <v>0</v>
      </c>
      <c r="I55" s="20">
        <v>46</v>
      </c>
      <c r="J55" s="20">
        <v>23</v>
      </c>
    </row>
    <row r="56" spans="2:10" ht="20.100000000000001" customHeight="1" thickBot="1" x14ac:dyDescent="0.25">
      <c r="B56" s="4" t="s">
        <v>240</v>
      </c>
      <c r="C56" s="20">
        <v>144</v>
      </c>
      <c r="D56" s="20">
        <v>107</v>
      </c>
      <c r="E56" s="20">
        <v>5</v>
      </c>
      <c r="F56" s="20">
        <v>30</v>
      </c>
      <c r="G56" s="20">
        <v>2</v>
      </c>
      <c r="H56" s="20">
        <v>0</v>
      </c>
      <c r="I56" s="20">
        <v>122</v>
      </c>
      <c r="J56" s="20">
        <v>22</v>
      </c>
    </row>
    <row r="57" spans="2:10" ht="20.100000000000001" customHeight="1" thickBot="1" x14ac:dyDescent="0.25">
      <c r="B57" s="4" t="s">
        <v>241</v>
      </c>
      <c r="C57" s="20">
        <v>1267</v>
      </c>
      <c r="D57" s="20">
        <v>737</v>
      </c>
      <c r="E57" s="20">
        <v>11</v>
      </c>
      <c r="F57" s="20">
        <v>512</v>
      </c>
      <c r="G57" s="20">
        <v>7</v>
      </c>
      <c r="H57" s="20">
        <v>6</v>
      </c>
      <c r="I57" s="20">
        <v>703</v>
      </c>
      <c r="J57" s="20">
        <v>564</v>
      </c>
    </row>
    <row r="58" spans="2:10" ht="20.100000000000001" customHeight="1" thickBot="1" x14ac:dyDescent="0.25">
      <c r="B58" s="4" t="s">
        <v>242</v>
      </c>
      <c r="C58" s="20">
        <v>301</v>
      </c>
      <c r="D58" s="20">
        <v>188</v>
      </c>
      <c r="E58" s="20">
        <v>10</v>
      </c>
      <c r="F58" s="20">
        <v>100</v>
      </c>
      <c r="G58" s="20">
        <v>3</v>
      </c>
      <c r="H58" s="20">
        <v>0</v>
      </c>
      <c r="I58" s="20">
        <v>195</v>
      </c>
      <c r="J58" s="20">
        <v>106</v>
      </c>
    </row>
    <row r="59" spans="2:10" ht="20.100000000000001" customHeight="1" thickBot="1" x14ac:dyDescent="0.25">
      <c r="B59" s="4" t="s">
        <v>243</v>
      </c>
      <c r="C59" s="20">
        <v>84</v>
      </c>
      <c r="D59" s="20">
        <v>47</v>
      </c>
      <c r="E59" s="20">
        <v>0</v>
      </c>
      <c r="F59" s="20">
        <v>37</v>
      </c>
      <c r="G59" s="20">
        <v>0</v>
      </c>
      <c r="H59" s="20">
        <v>1</v>
      </c>
      <c r="I59" s="20">
        <v>49</v>
      </c>
      <c r="J59" s="20">
        <v>35</v>
      </c>
    </row>
    <row r="60" spans="2:10" ht="20.100000000000001" customHeight="1" thickBot="1" x14ac:dyDescent="0.25">
      <c r="B60" s="4" t="s">
        <v>244</v>
      </c>
      <c r="C60" s="20">
        <v>24</v>
      </c>
      <c r="D60" s="20">
        <v>13</v>
      </c>
      <c r="E60" s="20">
        <v>0</v>
      </c>
      <c r="F60" s="20">
        <v>11</v>
      </c>
      <c r="G60" s="20">
        <v>0</v>
      </c>
      <c r="H60" s="20">
        <v>0</v>
      </c>
      <c r="I60" s="20">
        <v>10</v>
      </c>
      <c r="J60" s="20">
        <v>14</v>
      </c>
    </row>
    <row r="61" spans="2:10" ht="20.100000000000001" customHeight="1" thickBot="1" x14ac:dyDescent="0.25">
      <c r="B61" s="4" t="s">
        <v>270</v>
      </c>
      <c r="C61" s="20">
        <v>41</v>
      </c>
      <c r="D61" s="20">
        <v>25</v>
      </c>
      <c r="E61" s="20">
        <v>2</v>
      </c>
      <c r="F61" s="20">
        <v>14</v>
      </c>
      <c r="G61" s="20">
        <v>0</v>
      </c>
      <c r="H61" s="20">
        <v>0</v>
      </c>
      <c r="I61" s="20">
        <v>24</v>
      </c>
      <c r="J61" s="20">
        <v>17</v>
      </c>
    </row>
    <row r="62" spans="2:10" ht="20.100000000000001" customHeight="1" thickBot="1" x14ac:dyDescent="0.25">
      <c r="B62" s="4" t="s">
        <v>246</v>
      </c>
      <c r="C62" s="20">
        <v>96</v>
      </c>
      <c r="D62" s="20">
        <v>56</v>
      </c>
      <c r="E62" s="20">
        <v>7</v>
      </c>
      <c r="F62" s="20">
        <v>33</v>
      </c>
      <c r="G62" s="20">
        <v>0</v>
      </c>
      <c r="H62" s="20">
        <v>0</v>
      </c>
      <c r="I62" s="20">
        <v>60</v>
      </c>
      <c r="J62" s="20">
        <v>36</v>
      </c>
    </row>
    <row r="63" spans="2:10" ht="20.100000000000001" customHeight="1" thickBot="1" x14ac:dyDescent="0.25">
      <c r="B63" s="4" t="s">
        <v>247</v>
      </c>
      <c r="C63" s="20">
        <v>73</v>
      </c>
      <c r="D63" s="20">
        <v>49</v>
      </c>
      <c r="E63" s="20">
        <v>0</v>
      </c>
      <c r="F63" s="20">
        <v>24</v>
      </c>
      <c r="G63" s="20">
        <v>0</v>
      </c>
      <c r="H63" s="20">
        <v>0</v>
      </c>
      <c r="I63" s="20">
        <v>46</v>
      </c>
      <c r="J63" s="20">
        <v>27</v>
      </c>
    </row>
    <row r="64" spans="2:10" ht="20.100000000000001" customHeight="1" thickBot="1" x14ac:dyDescent="0.25">
      <c r="B64" s="7" t="s">
        <v>22</v>
      </c>
      <c r="C64" s="9">
        <f>SUM(C14:C63)</f>
        <v>9121</v>
      </c>
      <c r="D64" s="9">
        <f t="shared" ref="D64:J64" si="0">SUM(D14:D63)</f>
        <v>5993</v>
      </c>
      <c r="E64" s="9">
        <f t="shared" si="0"/>
        <v>120</v>
      </c>
      <c r="F64" s="9">
        <f t="shared" si="0"/>
        <v>2937</v>
      </c>
      <c r="G64" s="9">
        <f t="shared" si="0"/>
        <v>71</v>
      </c>
      <c r="H64" s="9">
        <f>SUM(H14:H63)</f>
        <v>71</v>
      </c>
      <c r="I64" s="9">
        <f t="shared" si="0"/>
        <v>6092</v>
      </c>
      <c r="J64" s="9">
        <f t="shared" si="0"/>
        <v>3029</v>
      </c>
    </row>
    <row r="66" spans="2:6" x14ac:dyDescent="0.2">
      <c r="C66" s="58"/>
    </row>
    <row r="67" spans="2:6" ht="14.25" customHeight="1" x14ac:dyDescent="0.2">
      <c r="B67" s="106" t="s">
        <v>292</v>
      </c>
      <c r="C67" s="106"/>
      <c r="D67" s="106"/>
      <c r="E67" s="106"/>
      <c r="F67" s="106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104" t="s">
        <v>264</v>
      </c>
      <c r="C9" s="105"/>
    </row>
    <row r="10" spans="2:3" ht="20.100000000000001" customHeight="1" thickBot="1" x14ac:dyDescent="0.25">
      <c r="B10" s="3" t="s">
        <v>198</v>
      </c>
      <c r="C10" s="19">
        <v>99</v>
      </c>
    </row>
    <row r="11" spans="2:3" ht="20.100000000000001" customHeight="1" thickBot="1" x14ac:dyDescent="0.25">
      <c r="B11" s="4" t="s">
        <v>199</v>
      </c>
      <c r="C11" s="20">
        <v>131</v>
      </c>
    </row>
    <row r="12" spans="2:3" ht="20.100000000000001" customHeight="1" thickBot="1" x14ac:dyDescent="0.25">
      <c r="B12" s="4" t="s">
        <v>200</v>
      </c>
      <c r="C12" s="20">
        <v>63</v>
      </c>
    </row>
    <row r="13" spans="2:3" ht="20.100000000000001" customHeight="1" thickBot="1" x14ac:dyDescent="0.25">
      <c r="B13" s="4" t="s">
        <v>201</v>
      </c>
      <c r="C13" s="20">
        <v>145</v>
      </c>
    </row>
    <row r="14" spans="2:3" ht="20.100000000000001" customHeight="1" thickBot="1" x14ac:dyDescent="0.25">
      <c r="B14" s="4" t="s">
        <v>202</v>
      </c>
      <c r="C14" s="20">
        <v>102</v>
      </c>
    </row>
    <row r="15" spans="2:3" ht="20.100000000000001" customHeight="1" thickBot="1" x14ac:dyDescent="0.25">
      <c r="B15" s="4" t="s">
        <v>203</v>
      </c>
      <c r="C15" s="20">
        <v>58</v>
      </c>
    </row>
    <row r="16" spans="2:3" ht="20.100000000000001" customHeight="1" thickBot="1" x14ac:dyDescent="0.25">
      <c r="B16" s="4" t="s">
        <v>204</v>
      </c>
      <c r="C16" s="20">
        <v>73</v>
      </c>
    </row>
    <row r="17" spans="2:3" ht="20.100000000000001" customHeight="1" thickBot="1" x14ac:dyDescent="0.25">
      <c r="B17" s="4" t="s">
        <v>205</v>
      </c>
      <c r="C17" s="20">
        <v>80</v>
      </c>
    </row>
    <row r="18" spans="2:3" ht="20.100000000000001" customHeight="1" thickBot="1" x14ac:dyDescent="0.25">
      <c r="B18" s="4" t="s">
        <v>206</v>
      </c>
      <c r="C18" s="20">
        <v>16</v>
      </c>
    </row>
    <row r="19" spans="2:3" ht="20.100000000000001" customHeight="1" thickBot="1" x14ac:dyDescent="0.25">
      <c r="B19" s="4" t="s">
        <v>207</v>
      </c>
      <c r="C19" s="20">
        <v>9</v>
      </c>
    </row>
    <row r="20" spans="2:3" ht="20.100000000000001" customHeight="1" thickBot="1" x14ac:dyDescent="0.25">
      <c r="B20" s="4" t="s">
        <v>208</v>
      </c>
      <c r="C20" s="20">
        <v>65</v>
      </c>
    </row>
    <row r="21" spans="2:3" ht="20.100000000000001" customHeight="1" thickBot="1" x14ac:dyDescent="0.25">
      <c r="B21" s="4" t="s">
        <v>209</v>
      </c>
      <c r="C21" s="20">
        <v>86</v>
      </c>
    </row>
    <row r="22" spans="2:3" ht="20.100000000000001" customHeight="1" thickBot="1" x14ac:dyDescent="0.25">
      <c r="B22" s="4" t="s">
        <v>210</v>
      </c>
      <c r="C22" s="20">
        <v>148</v>
      </c>
    </row>
    <row r="23" spans="2:3" ht="20.100000000000001" customHeight="1" thickBot="1" x14ac:dyDescent="0.25">
      <c r="B23" s="4" t="s">
        <v>211</v>
      </c>
      <c r="C23" s="20">
        <v>218</v>
      </c>
    </row>
    <row r="24" spans="2:3" ht="20.100000000000001" customHeight="1" thickBot="1" x14ac:dyDescent="0.25">
      <c r="B24" s="4" t="s">
        <v>212</v>
      </c>
      <c r="C24" s="20">
        <v>207</v>
      </c>
    </row>
    <row r="25" spans="2:3" ht="20.100000000000001" customHeight="1" thickBot="1" x14ac:dyDescent="0.25">
      <c r="B25" s="5" t="s">
        <v>213</v>
      </c>
      <c r="C25" s="31">
        <v>36</v>
      </c>
    </row>
    <row r="26" spans="2:3" ht="20.100000000000001" customHeight="1" thickBot="1" x14ac:dyDescent="0.25">
      <c r="B26" s="6" t="s">
        <v>214</v>
      </c>
      <c r="C26" s="33">
        <v>0</v>
      </c>
    </row>
    <row r="27" spans="2:3" ht="20.100000000000001" customHeight="1" thickBot="1" x14ac:dyDescent="0.25">
      <c r="B27" s="4" t="s">
        <v>215</v>
      </c>
      <c r="C27" s="33">
        <v>33</v>
      </c>
    </row>
    <row r="28" spans="2:3" ht="20.100000000000001" customHeight="1" thickBot="1" x14ac:dyDescent="0.25">
      <c r="B28" s="4" t="s">
        <v>216</v>
      </c>
      <c r="C28" s="32">
        <v>31</v>
      </c>
    </row>
    <row r="29" spans="2:3" ht="20.100000000000001" customHeight="1" thickBot="1" x14ac:dyDescent="0.25">
      <c r="B29" s="4" t="s">
        <v>217</v>
      </c>
      <c r="C29" s="20">
        <v>10</v>
      </c>
    </row>
    <row r="30" spans="2:3" ht="20.100000000000001" customHeight="1" thickBot="1" x14ac:dyDescent="0.25">
      <c r="B30" s="4" t="s">
        <v>218</v>
      </c>
      <c r="C30" s="20">
        <v>7</v>
      </c>
    </row>
    <row r="31" spans="2:3" ht="20.100000000000001" customHeight="1" thickBot="1" x14ac:dyDescent="0.25">
      <c r="B31" s="4" t="s">
        <v>219</v>
      </c>
      <c r="C31" s="20">
        <v>9</v>
      </c>
    </row>
    <row r="32" spans="2:3" ht="20.100000000000001" customHeight="1" thickBot="1" x14ac:dyDescent="0.25">
      <c r="B32" s="4" t="s">
        <v>220</v>
      </c>
      <c r="C32" s="20">
        <v>3</v>
      </c>
    </row>
    <row r="33" spans="2:3" ht="20.100000000000001" customHeight="1" thickBot="1" x14ac:dyDescent="0.25">
      <c r="B33" s="4" t="s">
        <v>221</v>
      </c>
      <c r="C33" s="20">
        <v>5</v>
      </c>
    </row>
    <row r="34" spans="2:3" ht="20.100000000000001" customHeight="1" thickBot="1" x14ac:dyDescent="0.25">
      <c r="B34" s="4" t="s">
        <v>222</v>
      </c>
      <c r="C34" s="20">
        <v>1</v>
      </c>
    </row>
    <row r="35" spans="2:3" ht="20.100000000000001" customHeight="1" thickBot="1" x14ac:dyDescent="0.25">
      <c r="B35" s="4" t="s">
        <v>223</v>
      </c>
      <c r="C35" s="20">
        <v>10</v>
      </c>
    </row>
    <row r="36" spans="2:3" ht="20.100000000000001" customHeight="1" thickBot="1" x14ac:dyDescent="0.25">
      <c r="B36" s="4" t="s">
        <v>224</v>
      </c>
      <c r="C36" s="20">
        <v>45</v>
      </c>
    </row>
    <row r="37" spans="2:3" ht="20.100000000000001" customHeight="1" thickBot="1" x14ac:dyDescent="0.25">
      <c r="B37" s="4" t="s">
        <v>225</v>
      </c>
      <c r="C37" s="20">
        <v>3</v>
      </c>
    </row>
    <row r="38" spans="2:3" ht="20.100000000000001" customHeight="1" thickBot="1" x14ac:dyDescent="0.25">
      <c r="B38" s="4" t="s">
        <v>226</v>
      </c>
      <c r="C38" s="20">
        <v>8</v>
      </c>
    </row>
    <row r="39" spans="2:3" ht="20.100000000000001" customHeight="1" thickBot="1" x14ac:dyDescent="0.25">
      <c r="B39" s="4" t="s">
        <v>227</v>
      </c>
      <c r="C39" s="20">
        <v>45</v>
      </c>
    </row>
    <row r="40" spans="2:3" ht="20.100000000000001" customHeight="1" thickBot="1" x14ac:dyDescent="0.25">
      <c r="B40" s="4" t="s">
        <v>228</v>
      </c>
      <c r="C40" s="20">
        <v>108</v>
      </c>
    </row>
    <row r="41" spans="2:3" ht="20.100000000000001" customHeight="1" thickBot="1" x14ac:dyDescent="0.25">
      <c r="B41" s="4" t="s">
        <v>229</v>
      </c>
      <c r="C41" s="20">
        <v>17</v>
      </c>
    </row>
    <row r="42" spans="2:3" ht="20.100000000000001" customHeight="1" thickBot="1" x14ac:dyDescent="0.25">
      <c r="B42" s="4" t="s">
        <v>230</v>
      </c>
      <c r="C42" s="20">
        <v>47</v>
      </c>
    </row>
    <row r="43" spans="2:3" ht="20.100000000000001" customHeight="1" thickBot="1" x14ac:dyDescent="0.25">
      <c r="B43" s="4" t="s">
        <v>231</v>
      </c>
      <c r="C43" s="20">
        <v>56</v>
      </c>
    </row>
    <row r="44" spans="2:3" ht="20.100000000000001" customHeight="1" thickBot="1" x14ac:dyDescent="0.25">
      <c r="B44" s="4" t="s">
        <v>232</v>
      </c>
      <c r="C44" s="20">
        <v>198</v>
      </c>
    </row>
    <row r="45" spans="2:3" ht="20.100000000000001" customHeight="1" thickBot="1" x14ac:dyDescent="0.25">
      <c r="B45" s="4" t="s">
        <v>233</v>
      </c>
      <c r="C45" s="20">
        <v>95</v>
      </c>
    </row>
    <row r="46" spans="2:3" ht="20.100000000000001" customHeight="1" thickBot="1" x14ac:dyDescent="0.25">
      <c r="B46" s="4" t="s">
        <v>234</v>
      </c>
      <c r="C46" s="20">
        <v>210</v>
      </c>
    </row>
    <row r="47" spans="2:3" ht="20.100000000000001" customHeight="1" thickBot="1" x14ac:dyDescent="0.25">
      <c r="B47" s="4" t="s">
        <v>235</v>
      </c>
      <c r="C47" s="20">
        <v>60</v>
      </c>
    </row>
    <row r="48" spans="2:3" ht="20.100000000000001" customHeight="1" thickBot="1" x14ac:dyDescent="0.25">
      <c r="B48" s="4" t="s">
        <v>236</v>
      </c>
      <c r="C48" s="20">
        <v>23</v>
      </c>
    </row>
    <row r="49" spans="2:3" ht="20.100000000000001" customHeight="1" thickBot="1" x14ac:dyDescent="0.25">
      <c r="B49" s="4" t="s">
        <v>237</v>
      </c>
      <c r="C49" s="20">
        <v>39</v>
      </c>
    </row>
    <row r="50" spans="2:3" ht="20.100000000000001" customHeight="1" thickBot="1" x14ac:dyDescent="0.25">
      <c r="B50" s="4" t="s">
        <v>238</v>
      </c>
      <c r="C50" s="20">
        <v>3</v>
      </c>
    </row>
    <row r="51" spans="2:3" ht="20.100000000000001" customHeight="1" thickBot="1" x14ac:dyDescent="0.25">
      <c r="B51" s="4" t="s">
        <v>239</v>
      </c>
      <c r="C51" s="20">
        <v>9</v>
      </c>
    </row>
    <row r="52" spans="2:3" ht="20.100000000000001" customHeight="1" thickBot="1" x14ac:dyDescent="0.25">
      <c r="B52" s="4" t="s">
        <v>240</v>
      </c>
      <c r="C52" s="20">
        <v>52</v>
      </c>
    </row>
    <row r="53" spans="2:3" ht="20.100000000000001" customHeight="1" thickBot="1" x14ac:dyDescent="0.25">
      <c r="B53" s="4" t="s">
        <v>241</v>
      </c>
      <c r="C53" s="20">
        <v>113</v>
      </c>
    </row>
    <row r="54" spans="2:3" ht="20.100000000000001" customHeight="1" thickBot="1" x14ac:dyDescent="0.25">
      <c r="B54" s="4" t="s">
        <v>242</v>
      </c>
      <c r="C54" s="20">
        <v>192</v>
      </c>
    </row>
    <row r="55" spans="2:3" ht="20.100000000000001" customHeight="1" thickBot="1" x14ac:dyDescent="0.25">
      <c r="B55" s="4" t="s">
        <v>243</v>
      </c>
      <c r="C55" s="20">
        <v>41</v>
      </c>
    </row>
    <row r="56" spans="2:3" ht="20.100000000000001" customHeight="1" thickBot="1" x14ac:dyDescent="0.25">
      <c r="B56" s="4" t="s">
        <v>244</v>
      </c>
      <c r="C56" s="20">
        <v>40</v>
      </c>
    </row>
    <row r="57" spans="2:3" ht="20.100000000000001" customHeight="1" thickBot="1" x14ac:dyDescent="0.25">
      <c r="B57" s="4" t="s">
        <v>270</v>
      </c>
      <c r="C57" s="20">
        <v>45</v>
      </c>
    </row>
    <row r="58" spans="2:3" ht="20.100000000000001" customHeight="1" thickBot="1" x14ac:dyDescent="0.25">
      <c r="B58" s="4" t="s">
        <v>246</v>
      </c>
      <c r="C58" s="20">
        <v>121</v>
      </c>
    </row>
    <row r="59" spans="2:3" ht="20.100000000000001" customHeight="1" thickBot="1" x14ac:dyDescent="0.25">
      <c r="B59" s="4" t="s">
        <v>247</v>
      </c>
      <c r="C59" s="20">
        <v>22</v>
      </c>
    </row>
    <row r="60" spans="2:3" ht="20.100000000000001" customHeight="1" thickBot="1" x14ac:dyDescent="0.25">
      <c r="B60" s="7" t="s">
        <v>22</v>
      </c>
      <c r="C60" s="9">
        <f>SUM(C10:C59)</f>
        <v>3237</v>
      </c>
    </row>
    <row r="61" spans="2:3" x14ac:dyDescent="0.2">
      <c r="C61" s="58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5"/>
      <c r="C9" s="104" t="s">
        <v>265</v>
      </c>
      <c r="D9" s="105"/>
      <c r="E9" s="105"/>
      <c r="F9" s="105"/>
      <c r="G9" s="105"/>
      <c r="H9" s="104" t="s">
        <v>266</v>
      </c>
      <c r="I9" s="105"/>
      <c r="J9" s="105"/>
      <c r="K9" s="105"/>
      <c r="L9" s="105"/>
      <c r="M9" s="104" t="s">
        <v>35</v>
      </c>
      <c r="N9" s="105"/>
      <c r="O9" s="105"/>
      <c r="P9" s="105"/>
      <c r="Q9" s="105"/>
    </row>
    <row r="10" spans="2:17" ht="41.25" customHeight="1" thickBot="1" x14ac:dyDescent="0.25">
      <c r="B10" s="26"/>
      <c r="C10" s="24" t="s">
        <v>115</v>
      </c>
      <c r="D10" s="24" t="s">
        <v>116</v>
      </c>
      <c r="E10" s="24" t="s">
        <v>117</v>
      </c>
      <c r="F10" s="24" t="s">
        <v>118</v>
      </c>
      <c r="G10" s="24" t="s">
        <v>119</v>
      </c>
      <c r="H10" s="24" t="s">
        <v>115</v>
      </c>
      <c r="I10" s="24" t="s">
        <v>116</v>
      </c>
      <c r="J10" s="24" t="s">
        <v>117</v>
      </c>
      <c r="K10" s="24" t="s">
        <v>118</v>
      </c>
      <c r="L10" s="24" t="s">
        <v>119</v>
      </c>
      <c r="M10" s="24" t="s">
        <v>115</v>
      </c>
      <c r="N10" s="24" t="s">
        <v>116</v>
      </c>
      <c r="O10" s="24" t="s">
        <v>117</v>
      </c>
      <c r="P10" s="24" t="s">
        <v>118</v>
      </c>
      <c r="Q10" s="24" t="s">
        <v>119</v>
      </c>
    </row>
    <row r="11" spans="2:17" ht="20.100000000000001" customHeight="1" thickBot="1" x14ac:dyDescent="0.25">
      <c r="B11" s="3" t="s">
        <v>198</v>
      </c>
      <c r="C11" s="19">
        <v>116</v>
      </c>
      <c r="D11" s="19">
        <v>58</v>
      </c>
      <c r="E11" s="19">
        <v>49</v>
      </c>
      <c r="F11" s="19">
        <v>8</v>
      </c>
      <c r="G11" s="19">
        <v>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116</v>
      </c>
      <c r="N11" s="19">
        <v>58</v>
      </c>
      <c r="O11" s="19">
        <v>49</v>
      </c>
      <c r="P11" s="19">
        <v>8</v>
      </c>
      <c r="Q11" s="19">
        <v>1</v>
      </c>
    </row>
    <row r="12" spans="2:17" ht="20.100000000000001" customHeight="1" thickBot="1" x14ac:dyDescent="0.25">
      <c r="B12" s="4" t="s">
        <v>199</v>
      </c>
      <c r="C12" s="20">
        <v>183</v>
      </c>
      <c r="D12" s="20">
        <v>138</v>
      </c>
      <c r="E12" s="20">
        <v>21</v>
      </c>
      <c r="F12" s="20">
        <v>23</v>
      </c>
      <c r="G12" s="20">
        <v>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183</v>
      </c>
      <c r="N12" s="20">
        <v>138</v>
      </c>
      <c r="O12" s="20">
        <v>21</v>
      </c>
      <c r="P12" s="20">
        <v>23</v>
      </c>
      <c r="Q12" s="20">
        <v>1</v>
      </c>
    </row>
    <row r="13" spans="2:17" ht="20.100000000000001" customHeight="1" thickBot="1" x14ac:dyDescent="0.25">
      <c r="B13" s="4" t="s">
        <v>200</v>
      </c>
      <c r="C13" s="20">
        <v>86</v>
      </c>
      <c r="D13" s="20">
        <v>71</v>
      </c>
      <c r="E13" s="20">
        <v>2</v>
      </c>
      <c r="F13" s="20">
        <v>13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86</v>
      </c>
      <c r="N13" s="20">
        <v>71</v>
      </c>
      <c r="O13" s="20">
        <v>2</v>
      </c>
      <c r="P13" s="20">
        <v>13</v>
      </c>
      <c r="Q13" s="20">
        <v>0</v>
      </c>
    </row>
    <row r="14" spans="2:17" ht="20.100000000000001" customHeight="1" thickBot="1" x14ac:dyDescent="0.25">
      <c r="B14" s="4" t="s">
        <v>201</v>
      </c>
      <c r="C14" s="20">
        <v>206</v>
      </c>
      <c r="D14" s="20">
        <v>158</v>
      </c>
      <c r="E14" s="20">
        <v>40</v>
      </c>
      <c r="F14" s="20">
        <v>7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206</v>
      </c>
      <c r="N14" s="20">
        <v>158</v>
      </c>
      <c r="O14" s="20">
        <v>40</v>
      </c>
      <c r="P14" s="20">
        <v>7</v>
      </c>
      <c r="Q14" s="20">
        <v>1</v>
      </c>
    </row>
    <row r="15" spans="2:17" ht="20.100000000000001" customHeight="1" thickBot="1" x14ac:dyDescent="0.25">
      <c r="B15" s="4" t="s">
        <v>202</v>
      </c>
      <c r="C15" s="20">
        <v>118</v>
      </c>
      <c r="D15" s="20">
        <v>71</v>
      </c>
      <c r="E15" s="20">
        <v>41</v>
      </c>
      <c r="F15" s="20">
        <v>5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118</v>
      </c>
      <c r="N15" s="20">
        <v>71</v>
      </c>
      <c r="O15" s="20">
        <v>41</v>
      </c>
      <c r="P15" s="20">
        <v>5</v>
      </c>
      <c r="Q15" s="20">
        <v>1</v>
      </c>
    </row>
    <row r="16" spans="2:17" ht="20.100000000000001" customHeight="1" thickBot="1" x14ac:dyDescent="0.25">
      <c r="B16" s="4" t="s">
        <v>203</v>
      </c>
      <c r="C16" s="20">
        <v>76</v>
      </c>
      <c r="D16" s="20">
        <v>62</v>
      </c>
      <c r="E16" s="20">
        <v>4</v>
      </c>
      <c r="F16" s="20">
        <v>10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76</v>
      </c>
      <c r="N16" s="20">
        <v>62</v>
      </c>
      <c r="O16" s="20">
        <v>4</v>
      </c>
      <c r="P16" s="20">
        <v>10</v>
      </c>
      <c r="Q16" s="20">
        <v>0</v>
      </c>
    </row>
    <row r="17" spans="2:17" ht="20.100000000000001" customHeight="1" thickBot="1" x14ac:dyDescent="0.25">
      <c r="B17" s="4" t="s">
        <v>204</v>
      </c>
      <c r="C17" s="20">
        <v>149</v>
      </c>
      <c r="D17" s="20">
        <v>82</v>
      </c>
      <c r="E17" s="20">
        <v>29</v>
      </c>
      <c r="F17" s="20">
        <v>32</v>
      </c>
      <c r="G17" s="20">
        <v>6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149</v>
      </c>
      <c r="N17" s="20">
        <v>82</v>
      </c>
      <c r="O17" s="20">
        <v>29</v>
      </c>
      <c r="P17" s="20">
        <v>32</v>
      </c>
      <c r="Q17" s="20">
        <v>6</v>
      </c>
    </row>
    <row r="18" spans="2:17" ht="20.100000000000001" customHeight="1" thickBot="1" x14ac:dyDescent="0.25">
      <c r="B18" s="4" t="s">
        <v>205</v>
      </c>
      <c r="C18" s="20">
        <v>153</v>
      </c>
      <c r="D18" s="20">
        <v>96</v>
      </c>
      <c r="E18" s="20">
        <v>9</v>
      </c>
      <c r="F18" s="20">
        <v>43</v>
      </c>
      <c r="G18" s="20">
        <v>5</v>
      </c>
      <c r="H18" s="20">
        <v>1</v>
      </c>
      <c r="I18" s="20">
        <v>0</v>
      </c>
      <c r="J18" s="20">
        <v>0</v>
      </c>
      <c r="K18" s="20">
        <v>1</v>
      </c>
      <c r="L18" s="20">
        <v>0</v>
      </c>
      <c r="M18" s="20">
        <v>154</v>
      </c>
      <c r="N18" s="20">
        <v>96</v>
      </c>
      <c r="O18" s="20">
        <v>9</v>
      </c>
      <c r="P18" s="20">
        <v>44</v>
      </c>
      <c r="Q18" s="20">
        <v>5</v>
      </c>
    </row>
    <row r="19" spans="2:17" ht="20.100000000000001" customHeight="1" thickBot="1" x14ac:dyDescent="0.25">
      <c r="B19" s="4" t="s">
        <v>206</v>
      </c>
      <c r="C19" s="20">
        <v>20</v>
      </c>
      <c r="D19" s="20">
        <v>13</v>
      </c>
      <c r="E19" s="20">
        <v>7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20</v>
      </c>
      <c r="N19" s="20">
        <v>13</v>
      </c>
      <c r="O19" s="20">
        <v>7</v>
      </c>
      <c r="P19" s="20">
        <v>0</v>
      </c>
      <c r="Q19" s="20">
        <v>0</v>
      </c>
    </row>
    <row r="20" spans="2:17" ht="20.100000000000001" customHeight="1" thickBot="1" x14ac:dyDescent="0.25">
      <c r="B20" s="4" t="s">
        <v>207</v>
      </c>
      <c r="C20" s="20">
        <v>12</v>
      </c>
      <c r="D20" s="20">
        <v>5</v>
      </c>
      <c r="E20" s="20">
        <v>7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12</v>
      </c>
      <c r="N20" s="20">
        <v>5</v>
      </c>
      <c r="O20" s="20">
        <v>7</v>
      </c>
      <c r="P20" s="20">
        <v>0</v>
      </c>
      <c r="Q20" s="20">
        <v>0</v>
      </c>
    </row>
    <row r="21" spans="2:17" ht="20.100000000000001" customHeight="1" thickBot="1" x14ac:dyDescent="0.25">
      <c r="B21" s="4" t="s">
        <v>208</v>
      </c>
      <c r="C21" s="20">
        <v>94</v>
      </c>
      <c r="D21" s="20">
        <v>63</v>
      </c>
      <c r="E21" s="20">
        <v>24</v>
      </c>
      <c r="F21" s="20">
        <v>5</v>
      </c>
      <c r="G21" s="20">
        <v>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94</v>
      </c>
      <c r="N21" s="20">
        <v>63</v>
      </c>
      <c r="O21" s="20">
        <v>24</v>
      </c>
      <c r="P21" s="20">
        <v>5</v>
      </c>
      <c r="Q21" s="20">
        <v>2</v>
      </c>
    </row>
    <row r="22" spans="2:17" ht="20.100000000000001" customHeight="1" thickBot="1" x14ac:dyDescent="0.25">
      <c r="B22" s="4" t="s">
        <v>209</v>
      </c>
      <c r="C22" s="20">
        <v>111</v>
      </c>
      <c r="D22" s="20">
        <v>79</v>
      </c>
      <c r="E22" s="20">
        <v>19</v>
      </c>
      <c r="F22" s="20">
        <v>12</v>
      </c>
      <c r="G22" s="20">
        <v>1</v>
      </c>
      <c r="H22" s="20">
        <v>1</v>
      </c>
      <c r="I22" s="20">
        <v>1</v>
      </c>
      <c r="J22" s="20">
        <v>0</v>
      </c>
      <c r="K22" s="20">
        <v>0</v>
      </c>
      <c r="L22" s="20">
        <v>0</v>
      </c>
      <c r="M22" s="20">
        <v>112</v>
      </c>
      <c r="N22" s="20">
        <v>80</v>
      </c>
      <c r="O22" s="20">
        <v>19</v>
      </c>
      <c r="P22" s="20">
        <v>12</v>
      </c>
      <c r="Q22" s="20">
        <v>1</v>
      </c>
    </row>
    <row r="23" spans="2:17" ht="20.100000000000001" customHeight="1" thickBot="1" x14ac:dyDescent="0.25">
      <c r="B23" s="4" t="s">
        <v>210</v>
      </c>
      <c r="C23" s="20">
        <v>185</v>
      </c>
      <c r="D23" s="20">
        <v>95</v>
      </c>
      <c r="E23" s="20">
        <v>73</v>
      </c>
      <c r="F23" s="20">
        <v>13</v>
      </c>
      <c r="G23" s="20">
        <v>4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185</v>
      </c>
      <c r="N23" s="20">
        <v>95</v>
      </c>
      <c r="O23" s="20">
        <v>73</v>
      </c>
      <c r="P23" s="20">
        <v>13</v>
      </c>
      <c r="Q23" s="20">
        <v>4</v>
      </c>
    </row>
    <row r="24" spans="2:17" ht="20.100000000000001" customHeight="1" thickBot="1" x14ac:dyDescent="0.25">
      <c r="B24" s="4" t="s">
        <v>211</v>
      </c>
      <c r="C24" s="20">
        <v>329</v>
      </c>
      <c r="D24" s="20">
        <v>251</v>
      </c>
      <c r="E24" s="20">
        <v>54</v>
      </c>
      <c r="F24" s="20">
        <v>20</v>
      </c>
      <c r="G24" s="20">
        <v>4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329</v>
      </c>
      <c r="N24" s="20">
        <v>251</v>
      </c>
      <c r="O24" s="20">
        <v>54</v>
      </c>
      <c r="P24" s="20">
        <v>20</v>
      </c>
      <c r="Q24" s="20">
        <v>4</v>
      </c>
    </row>
    <row r="25" spans="2:17" ht="20.100000000000001" customHeight="1" thickBot="1" x14ac:dyDescent="0.25">
      <c r="B25" s="4" t="s">
        <v>212</v>
      </c>
      <c r="C25" s="20">
        <v>259</v>
      </c>
      <c r="D25" s="20">
        <v>212</v>
      </c>
      <c r="E25" s="20">
        <v>25</v>
      </c>
      <c r="F25" s="20">
        <v>21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259</v>
      </c>
      <c r="N25" s="20">
        <v>212</v>
      </c>
      <c r="O25" s="20">
        <v>25</v>
      </c>
      <c r="P25" s="20">
        <v>21</v>
      </c>
      <c r="Q25" s="20">
        <v>1</v>
      </c>
    </row>
    <row r="26" spans="2:17" ht="20.100000000000001" customHeight="1" thickBot="1" x14ac:dyDescent="0.25">
      <c r="B26" s="5" t="s">
        <v>213</v>
      </c>
      <c r="C26" s="31">
        <v>51</v>
      </c>
      <c r="D26" s="31">
        <v>15</v>
      </c>
      <c r="E26" s="31">
        <v>27</v>
      </c>
      <c r="F26" s="31">
        <v>6</v>
      </c>
      <c r="G26" s="31">
        <v>3</v>
      </c>
      <c r="H26" s="31">
        <v>1</v>
      </c>
      <c r="I26" s="31">
        <v>1</v>
      </c>
      <c r="J26" s="31">
        <v>0</v>
      </c>
      <c r="K26" s="31">
        <v>0</v>
      </c>
      <c r="L26" s="31">
        <v>0</v>
      </c>
      <c r="M26" s="31">
        <v>52</v>
      </c>
      <c r="N26" s="31">
        <v>16</v>
      </c>
      <c r="O26" s="31">
        <v>27</v>
      </c>
      <c r="P26" s="31">
        <v>6</v>
      </c>
      <c r="Q26" s="31">
        <v>3</v>
      </c>
    </row>
    <row r="27" spans="2:17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</row>
    <row r="28" spans="2:17" ht="20.100000000000001" customHeight="1" thickBot="1" x14ac:dyDescent="0.25">
      <c r="B28" s="4" t="s">
        <v>215</v>
      </c>
      <c r="C28" s="33">
        <v>36</v>
      </c>
      <c r="D28" s="33">
        <v>24</v>
      </c>
      <c r="E28" s="33">
        <v>12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36</v>
      </c>
      <c r="N28" s="33">
        <v>24</v>
      </c>
      <c r="O28" s="33">
        <v>12</v>
      </c>
      <c r="P28" s="33">
        <v>0</v>
      </c>
      <c r="Q28" s="33">
        <v>0</v>
      </c>
    </row>
    <row r="29" spans="2:17" ht="20.100000000000001" customHeight="1" thickBot="1" x14ac:dyDescent="0.25">
      <c r="B29" s="4" t="s">
        <v>216</v>
      </c>
      <c r="C29" s="32">
        <v>41</v>
      </c>
      <c r="D29" s="32">
        <v>29</v>
      </c>
      <c r="E29" s="32">
        <v>8</v>
      </c>
      <c r="F29" s="32">
        <v>4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41</v>
      </c>
      <c r="N29" s="32">
        <v>29</v>
      </c>
      <c r="O29" s="32">
        <v>8</v>
      </c>
      <c r="P29" s="32">
        <v>4</v>
      </c>
      <c r="Q29" s="32">
        <v>0</v>
      </c>
    </row>
    <row r="30" spans="2:17" ht="20.100000000000001" customHeight="1" thickBot="1" x14ac:dyDescent="0.25">
      <c r="B30" s="4" t="s">
        <v>217</v>
      </c>
      <c r="C30" s="20">
        <v>11</v>
      </c>
      <c r="D30" s="20">
        <v>11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11</v>
      </c>
      <c r="N30" s="20">
        <v>11</v>
      </c>
      <c r="O30" s="20">
        <v>0</v>
      </c>
      <c r="P30" s="20">
        <v>0</v>
      </c>
      <c r="Q30" s="20">
        <v>0</v>
      </c>
    </row>
    <row r="31" spans="2:17" ht="20.100000000000001" customHeight="1" thickBot="1" x14ac:dyDescent="0.25">
      <c r="B31" s="4" t="s">
        <v>218</v>
      </c>
      <c r="C31" s="20">
        <v>15</v>
      </c>
      <c r="D31" s="20">
        <v>10</v>
      </c>
      <c r="E31" s="20">
        <v>2</v>
      </c>
      <c r="F31" s="20">
        <v>3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15</v>
      </c>
      <c r="N31" s="20">
        <v>10</v>
      </c>
      <c r="O31" s="20">
        <v>2</v>
      </c>
      <c r="P31" s="20">
        <v>3</v>
      </c>
      <c r="Q31" s="20">
        <v>0</v>
      </c>
    </row>
    <row r="32" spans="2:17" ht="20.100000000000001" customHeight="1" thickBot="1" x14ac:dyDescent="0.25">
      <c r="B32" s="4" t="s">
        <v>219</v>
      </c>
      <c r="C32" s="20">
        <v>10</v>
      </c>
      <c r="D32" s="20">
        <v>4</v>
      </c>
      <c r="E32" s="20">
        <v>5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10</v>
      </c>
      <c r="N32" s="20">
        <v>4</v>
      </c>
      <c r="O32" s="20">
        <v>5</v>
      </c>
      <c r="P32" s="20">
        <v>1</v>
      </c>
      <c r="Q32" s="20">
        <v>0</v>
      </c>
    </row>
    <row r="33" spans="2:17" ht="20.100000000000001" customHeight="1" thickBot="1" x14ac:dyDescent="0.25">
      <c r="B33" s="4" t="s">
        <v>220</v>
      </c>
      <c r="C33" s="20">
        <v>3</v>
      </c>
      <c r="D33" s="20">
        <v>1</v>
      </c>
      <c r="E33" s="20">
        <v>2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3</v>
      </c>
      <c r="N33" s="20">
        <v>1</v>
      </c>
      <c r="O33" s="20">
        <v>2</v>
      </c>
      <c r="P33" s="20">
        <v>0</v>
      </c>
      <c r="Q33" s="20">
        <v>0</v>
      </c>
    </row>
    <row r="34" spans="2:17" ht="20.100000000000001" customHeight="1" thickBot="1" x14ac:dyDescent="0.25">
      <c r="B34" s="4" t="s">
        <v>221</v>
      </c>
      <c r="C34" s="20">
        <v>13</v>
      </c>
      <c r="D34" s="20">
        <v>8</v>
      </c>
      <c r="E34" s="20">
        <v>0</v>
      </c>
      <c r="F34" s="20">
        <v>5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13</v>
      </c>
      <c r="N34" s="20">
        <v>8</v>
      </c>
      <c r="O34" s="20">
        <v>0</v>
      </c>
      <c r="P34" s="20">
        <v>5</v>
      </c>
      <c r="Q34" s="20">
        <v>0</v>
      </c>
    </row>
    <row r="35" spans="2:17" ht="20.100000000000001" customHeight="1" thickBot="1" x14ac:dyDescent="0.25">
      <c r="B35" s="4" t="s">
        <v>222</v>
      </c>
      <c r="C35" s="20">
        <v>6</v>
      </c>
      <c r="D35" s="20">
        <v>2</v>
      </c>
      <c r="E35" s="20">
        <v>1</v>
      </c>
      <c r="F35" s="20">
        <v>2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6</v>
      </c>
      <c r="N35" s="20">
        <v>2</v>
      </c>
      <c r="O35" s="20">
        <v>1</v>
      </c>
      <c r="P35" s="20">
        <v>2</v>
      </c>
      <c r="Q35" s="20">
        <v>1</v>
      </c>
    </row>
    <row r="36" spans="2:17" ht="20.100000000000001" customHeight="1" thickBot="1" x14ac:dyDescent="0.25">
      <c r="B36" s="4" t="s">
        <v>223</v>
      </c>
      <c r="C36" s="20">
        <v>19</v>
      </c>
      <c r="D36" s="20">
        <v>14</v>
      </c>
      <c r="E36" s="20">
        <v>0</v>
      </c>
      <c r="F36" s="20">
        <v>5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19</v>
      </c>
      <c r="N36" s="20">
        <v>14</v>
      </c>
      <c r="O36" s="20">
        <v>0</v>
      </c>
      <c r="P36" s="20">
        <v>5</v>
      </c>
      <c r="Q36" s="20">
        <v>0</v>
      </c>
    </row>
    <row r="37" spans="2:17" ht="20.100000000000001" customHeight="1" thickBot="1" x14ac:dyDescent="0.25">
      <c r="B37" s="4" t="s">
        <v>224</v>
      </c>
      <c r="C37" s="20">
        <v>62</v>
      </c>
      <c r="D37" s="20">
        <v>39</v>
      </c>
      <c r="E37" s="20">
        <v>13</v>
      </c>
      <c r="F37" s="20">
        <v>10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62</v>
      </c>
      <c r="N37" s="20">
        <v>39</v>
      </c>
      <c r="O37" s="20">
        <v>13</v>
      </c>
      <c r="P37" s="20">
        <v>10</v>
      </c>
      <c r="Q37" s="20">
        <v>0</v>
      </c>
    </row>
    <row r="38" spans="2:17" ht="20.100000000000001" customHeight="1" thickBot="1" x14ac:dyDescent="0.25">
      <c r="B38" s="4" t="s">
        <v>225</v>
      </c>
      <c r="C38" s="20">
        <v>6</v>
      </c>
      <c r="D38" s="20">
        <v>4</v>
      </c>
      <c r="E38" s="20">
        <v>2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6</v>
      </c>
      <c r="N38" s="20">
        <v>4</v>
      </c>
      <c r="O38" s="20">
        <v>2</v>
      </c>
      <c r="P38" s="20">
        <v>0</v>
      </c>
      <c r="Q38" s="20">
        <v>0</v>
      </c>
    </row>
    <row r="39" spans="2:17" ht="20.100000000000001" customHeight="1" thickBot="1" x14ac:dyDescent="0.25">
      <c r="B39" s="4" t="s">
        <v>226</v>
      </c>
      <c r="C39" s="20">
        <v>15</v>
      </c>
      <c r="D39" s="20">
        <v>5</v>
      </c>
      <c r="E39" s="20">
        <v>5</v>
      </c>
      <c r="F39" s="20">
        <v>3</v>
      </c>
      <c r="G39" s="20">
        <v>2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15</v>
      </c>
      <c r="N39" s="20">
        <v>5</v>
      </c>
      <c r="O39" s="20">
        <v>5</v>
      </c>
      <c r="P39" s="20">
        <v>3</v>
      </c>
      <c r="Q39" s="20">
        <v>2</v>
      </c>
    </row>
    <row r="40" spans="2:17" ht="20.100000000000001" customHeight="1" thickBot="1" x14ac:dyDescent="0.25">
      <c r="B40" s="4" t="s">
        <v>227</v>
      </c>
      <c r="C40" s="20">
        <v>67</v>
      </c>
      <c r="D40" s="20">
        <v>30</v>
      </c>
      <c r="E40" s="20">
        <v>20</v>
      </c>
      <c r="F40" s="20">
        <v>12</v>
      </c>
      <c r="G40" s="20">
        <v>5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67</v>
      </c>
      <c r="N40" s="20">
        <v>30</v>
      </c>
      <c r="O40" s="20">
        <v>20</v>
      </c>
      <c r="P40" s="20">
        <v>12</v>
      </c>
      <c r="Q40" s="20">
        <v>5</v>
      </c>
    </row>
    <row r="41" spans="2:17" ht="20.100000000000001" customHeight="1" thickBot="1" x14ac:dyDescent="0.25">
      <c r="B41" s="4" t="s">
        <v>228</v>
      </c>
      <c r="C41" s="20">
        <v>188</v>
      </c>
      <c r="D41" s="20">
        <v>97</v>
      </c>
      <c r="E41" s="20">
        <v>43</v>
      </c>
      <c r="F41" s="20">
        <v>42</v>
      </c>
      <c r="G41" s="20">
        <v>6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188</v>
      </c>
      <c r="N41" s="20">
        <v>97</v>
      </c>
      <c r="O41" s="20">
        <v>43</v>
      </c>
      <c r="P41" s="20">
        <v>42</v>
      </c>
      <c r="Q41" s="20">
        <v>6</v>
      </c>
    </row>
    <row r="42" spans="2:17" ht="20.100000000000001" customHeight="1" thickBot="1" x14ac:dyDescent="0.25">
      <c r="B42" s="4" t="s">
        <v>229</v>
      </c>
      <c r="C42" s="20">
        <v>37</v>
      </c>
      <c r="D42" s="20">
        <v>12</v>
      </c>
      <c r="E42" s="20">
        <v>9</v>
      </c>
      <c r="F42" s="20">
        <v>12</v>
      </c>
      <c r="G42" s="20">
        <v>4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37</v>
      </c>
      <c r="N42" s="20">
        <v>12</v>
      </c>
      <c r="O42" s="20">
        <v>9</v>
      </c>
      <c r="P42" s="20">
        <v>12</v>
      </c>
      <c r="Q42" s="20">
        <v>4</v>
      </c>
    </row>
    <row r="43" spans="2:17" ht="20.100000000000001" customHeight="1" thickBot="1" x14ac:dyDescent="0.25">
      <c r="B43" s="4" t="s">
        <v>230</v>
      </c>
      <c r="C43" s="20">
        <v>66</v>
      </c>
      <c r="D43" s="20">
        <v>29</v>
      </c>
      <c r="E43" s="20">
        <v>35</v>
      </c>
      <c r="F43" s="20">
        <v>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66</v>
      </c>
      <c r="N43" s="20">
        <v>29</v>
      </c>
      <c r="O43" s="20">
        <v>35</v>
      </c>
      <c r="P43" s="20">
        <v>2</v>
      </c>
      <c r="Q43" s="20">
        <v>0</v>
      </c>
    </row>
    <row r="44" spans="2:17" ht="20.100000000000001" customHeight="1" thickBot="1" x14ac:dyDescent="0.25">
      <c r="B44" s="4" t="s">
        <v>231</v>
      </c>
      <c r="C44" s="20">
        <v>72</v>
      </c>
      <c r="D44" s="20">
        <v>44</v>
      </c>
      <c r="E44" s="20">
        <v>19</v>
      </c>
      <c r="F44" s="20">
        <v>6</v>
      </c>
      <c r="G44" s="20">
        <v>3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72</v>
      </c>
      <c r="N44" s="20">
        <v>44</v>
      </c>
      <c r="O44" s="20">
        <v>19</v>
      </c>
      <c r="P44" s="20">
        <v>6</v>
      </c>
      <c r="Q44" s="20">
        <v>3</v>
      </c>
    </row>
    <row r="45" spans="2:17" ht="20.100000000000001" customHeight="1" thickBot="1" x14ac:dyDescent="0.25">
      <c r="B45" s="4" t="s">
        <v>232</v>
      </c>
      <c r="C45" s="20">
        <v>250</v>
      </c>
      <c r="D45" s="20">
        <v>158</v>
      </c>
      <c r="E45" s="20">
        <v>74</v>
      </c>
      <c r="F45" s="20">
        <v>17</v>
      </c>
      <c r="G45" s="20">
        <v>1</v>
      </c>
      <c r="H45" s="20">
        <v>2</v>
      </c>
      <c r="I45" s="20">
        <v>1</v>
      </c>
      <c r="J45" s="20">
        <v>0</v>
      </c>
      <c r="K45" s="20">
        <v>1</v>
      </c>
      <c r="L45" s="20">
        <v>0</v>
      </c>
      <c r="M45" s="20">
        <v>252</v>
      </c>
      <c r="N45" s="20">
        <v>159</v>
      </c>
      <c r="O45" s="20">
        <v>74</v>
      </c>
      <c r="P45" s="20">
        <v>18</v>
      </c>
      <c r="Q45" s="20">
        <v>1</v>
      </c>
    </row>
    <row r="46" spans="2:17" ht="20.100000000000001" customHeight="1" thickBot="1" x14ac:dyDescent="0.25">
      <c r="B46" s="4" t="s">
        <v>233</v>
      </c>
      <c r="C46" s="20">
        <v>103</v>
      </c>
      <c r="D46" s="20">
        <v>63</v>
      </c>
      <c r="E46" s="20">
        <v>38</v>
      </c>
      <c r="F46" s="20">
        <v>2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103</v>
      </c>
      <c r="N46" s="20">
        <v>63</v>
      </c>
      <c r="O46" s="20">
        <v>38</v>
      </c>
      <c r="P46" s="20">
        <v>2</v>
      </c>
      <c r="Q46" s="20">
        <v>0</v>
      </c>
    </row>
    <row r="47" spans="2:17" ht="20.100000000000001" customHeight="1" thickBot="1" x14ac:dyDescent="0.25">
      <c r="B47" s="4" t="s">
        <v>234</v>
      </c>
      <c r="C47" s="20">
        <v>376</v>
      </c>
      <c r="D47" s="20">
        <v>232</v>
      </c>
      <c r="E47" s="20">
        <v>74</v>
      </c>
      <c r="F47" s="20">
        <v>59</v>
      </c>
      <c r="G47" s="20">
        <v>11</v>
      </c>
      <c r="H47" s="20">
        <v>1</v>
      </c>
      <c r="I47" s="20">
        <v>0</v>
      </c>
      <c r="J47" s="20">
        <v>0</v>
      </c>
      <c r="K47" s="20">
        <v>1</v>
      </c>
      <c r="L47" s="20">
        <v>0</v>
      </c>
      <c r="M47" s="20">
        <v>377</v>
      </c>
      <c r="N47" s="20">
        <v>232</v>
      </c>
      <c r="O47" s="20">
        <v>74</v>
      </c>
      <c r="P47" s="20">
        <v>60</v>
      </c>
      <c r="Q47" s="20">
        <v>11</v>
      </c>
    </row>
    <row r="48" spans="2:17" ht="20.100000000000001" customHeight="1" thickBot="1" x14ac:dyDescent="0.25">
      <c r="B48" s="4" t="s">
        <v>235</v>
      </c>
      <c r="C48" s="20">
        <v>79</v>
      </c>
      <c r="D48" s="20">
        <v>68</v>
      </c>
      <c r="E48" s="20">
        <v>5</v>
      </c>
      <c r="F48" s="20">
        <v>4</v>
      </c>
      <c r="G48" s="20">
        <v>2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79</v>
      </c>
      <c r="N48" s="20">
        <v>68</v>
      </c>
      <c r="O48" s="20">
        <v>5</v>
      </c>
      <c r="P48" s="20">
        <v>4</v>
      </c>
      <c r="Q48" s="20">
        <v>2</v>
      </c>
    </row>
    <row r="49" spans="2:17" ht="20.100000000000001" customHeight="1" thickBot="1" x14ac:dyDescent="0.25">
      <c r="B49" s="4" t="s">
        <v>236</v>
      </c>
      <c r="C49" s="20">
        <v>32</v>
      </c>
      <c r="D49" s="20">
        <v>25</v>
      </c>
      <c r="E49" s="20">
        <v>3</v>
      </c>
      <c r="F49" s="20">
        <v>4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32</v>
      </c>
      <c r="N49" s="20">
        <v>25</v>
      </c>
      <c r="O49" s="20">
        <v>3</v>
      </c>
      <c r="P49" s="20">
        <v>4</v>
      </c>
      <c r="Q49" s="20">
        <v>0</v>
      </c>
    </row>
    <row r="50" spans="2:17" ht="20.100000000000001" customHeight="1" thickBot="1" x14ac:dyDescent="0.25">
      <c r="B50" s="4" t="s">
        <v>237</v>
      </c>
      <c r="C50" s="20">
        <v>56</v>
      </c>
      <c r="D50" s="20">
        <v>42</v>
      </c>
      <c r="E50" s="20">
        <v>5</v>
      </c>
      <c r="F50" s="20">
        <v>8</v>
      </c>
      <c r="G50" s="20">
        <v>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56</v>
      </c>
      <c r="N50" s="20">
        <v>42</v>
      </c>
      <c r="O50" s="20">
        <v>5</v>
      </c>
      <c r="P50" s="20">
        <v>8</v>
      </c>
      <c r="Q50" s="20">
        <v>1</v>
      </c>
    </row>
    <row r="51" spans="2:17" ht="20.100000000000001" customHeight="1" thickBot="1" x14ac:dyDescent="0.25">
      <c r="B51" s="4" t="s">
        <v>238</v>
      </c>
      <c r="C51" s="20">
        <v>8</v>
      </c>
      <c r="D51" s="20">
        <v>6</v>
      </c>
      <c r="E51" s="20">
        <v>0</v>
      </c>
      <c r="F51" s="20">
        <v>2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8</v>
      </c>
      <c r="N51" s="20">
        <v>6</v>
      </c>
      <c r="O51" s="20">
        <v>0</v>
      </c>
      <c r="P51" s="20">
        <v>2</v>
      </c>
      <c r="Q51" s="20">
        <v>0</v>
      </c>
    </row>
    <row r="52" spans="2:17" ht="20.100000000000001" customHeight="1" thickBot="1" x14ac:dyDescent="0.25">
      <c r="B52" s="4" t="s">
        <v>239</v>
      </c>
      <c r="C52" s="20">
        <v>31</v>
      </c>
      <c r="D52" s="20">
        <v>19</v>
      </c>
      <c r="E52" s="20">
        <v>6</v>
      </c>
      <c r="F52" s="20">
        <v>6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31</v>
      </c>
      <c r="N52" s="20">
        <v>19</v>
      </c>
      <c r="O52" s="20">
        <v>6</v>
      </c>
      <c r="P52" s="20">
        <v>6</v>
      </c>
      <c r="Q52" s="20">
        <v>0</v>
      </c>
    </row>
    <row r="53" spans="2:17" ht="20.100000000000001" customHeight="1" thickBot="1" x14ac:dyDescent="0.25">
      <c r="B53" s="4" t="s">
        <v>240</v>
      </c>
      <c r="C53" s="20">
        <v>79</v>
      </c>
      <c r="D53" s="20">
        <v>50</v>
      </c>
      <c r="E53" s="20">
        <v>11</v>
      </c>
      <c r="F53" s="20">
        <v>12</v>
      </c>
      <c r="G53" s="20">
        <v>6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79</v>
      </c>
      <c r="N53" s="20">
        <v>50</v>
      </c>
      <c r="O53" s="20">
        <v>11</v>
      </c>
      <c r="P53" s="20">
        <v>12</v>
      </c>
      <c r="Q53" s="20">
        <v>6</v>
      </c>
    </row>
    <row r="54" spans="2:17" ht="20.100000000000001" customHeight="1" thickBot="1" x14ac:dyDescent="0.25">
      <c r="B54" s="4" t="s">
        <v>241</v>
      </c>
      <c r="C54" s="20">
        <v>241</v>
      </c>
      <c r="D54" s="20">
        <v>110</v>
      </c>
      <c r="E54" s="20">
        <v>63</v>
      </c>
      <c r="F54" s="20">
        <v>49</v>
      </c>
      <c r="G54" s="20">
        <v>19</v>
      </c>
      <c r="H54" s="20">
        <v>1</v>
      </c>
      <c r="I54" s="20">
        <v>0</v>
      </c>
      <c r="J54" s="20">
        <v>0</v>
      </c>
      <c r="K54" s="20">
        <v>1</v>
      </c>
      <c r="L54" s="20">
        <v>0</v>
      </c>
      <c r="M54" s="20">
        <v>242</v>
      </c>
      <c r="N54" s="20">
        <v>110</v>
      </c>
      <c r="O54" s="20">
        <v>63</v>
      </c>
      <c r="P54" s="20">
        <v>50</v>
      </c>
      <c r="Q54" s="20">
        <v>19</v>
      </c>
    </row>
    <row r="55" spans="2:17" ht="20.100000000000001" customHeight="1" thickBot="1" x14ac:dyDescent="0.25">
      <c r="B55" s="4" t="s">
        <v>242</v>
      </c>
      <c r="C55" s="20">
        <v>238</v>
      </c>
      <c r="D55" s="20">
        <v>138</v>
      </c>
      <c r="E55" s="20">
        <v>90</v>
      </c>
      <c r="F55" s="20">
        <v>10</v>
      </c>
      <c r="G55" s="20">
        <v>0</v>
      </c>
      <c r="H55" s="20">
        <v>3</v>
      </c>
      <c r="I55" s="20">
        <v>2</v>
      </c>
      <c r="J55" s="20">
        <v>1</v>
      </c>
      <c r="K55" s="20">
        <v>0</v>
      </c>
      <c r="L55" s="20">
        <v>0</v>
      </c>
      <c r="M55" s="20">
        <v>241</v>
      </c>
      <c r="N55" s="20">
        <v>140</v>
      </c>
      <c r="O55" s="20">
        <v>91</v>
      </c>
      <c r="P55" s="20">
        <v>10</v>
      </c>
      <c r="Q55" s="20">
        <v>0</v>
      </c>
    </row>
    <row r="56" spans="2:17" ht="20.100000000000001" customHeight="1" thickBot="1" x14ac:dyDescent="0.25">
      <c r="B56" s="4" t="s">
        <v>243</v>
      </c>
      <c r="C56" s="20">
        <v>56</v>
      </c>
      <c r="D56" s="20">
        <v>33</v>
      </c>
      <c r="E56" s="20">
        <v>16</v>
      </c>
      <c r="F56" s="20">
        <v>6</v>
      </c>
      <c r="G56" s="20">
        <v>1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56</v>
      </c>
      <c r="N56" s="20">
        <v>33</v>
      </c>
      <c r="O56" s="20">
        <v>16</v>
      </c>
      <c r="P56" s="20">
        <v>6</v>
      </c>
      <c r="Q56" s="20">
        <v>1</v>
      </c>
    </row>
    <row r="57" spans="2:17" ht="20.100000000000001" customHeight="1" thickBot="1" x14ac:dyDescent="0.25">
      <c r="B57" s="4" t="s">
        <v>244</v>
      </c>
      <c r="C57" s="20">
        <v>48</v>
      </c>
      <c r="D57" s="20">
        <v>21</v>
      </c>
      <c r="E57" s="20">
        <v>23</v>
      </c>
      <c r="F57" s="20">
        <v>2</v>
      </c>
      <c r="G57" s="20">
        <v>2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48</v>
      </c>
      <c r="N57" s="20">
        <v>21</v>
      </c>
      <c r="O57" s="20">
        <v>23</v>
      </c>
      <c r="P57" s="20">
        <v>2</v>
      </c>
      <c r="Q57" s="20">
        <v>2</v>
      </c>
    </row>
    <row r="58" spans="2:17" ht="20.100000000000001" customHeight="1" thickBot="1" x14ac:dyDescent="0.25">
      <c r="B58" s="4" t="s">
        <v>270</v>
      </c>
      <c r="C58" s="20">
        <v>55</v>
      </c>
      <c r="D58" s="20">
        <v>30</v>
      </c>
      <c r="E58" s="20">
        <v>21</v>
      </c>
      <c r="F58" s="20">
        <v>1</v>
      </c>
      <c r="G58" s="20">
        <v>3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55</v>
      </c>
      <c r="N58" s="20">
        <v>30</v>
      </c>
      <c r="O58" s="20">
        <v>21</v>
      </c>
      <c r="P58" s="20">
        <v>1</v>
      </c>
      <c r="Q58" s="20">
        <v>3</v>
      </c>
    </row>
    <row r="59" spans="2:17" ht="20.100000000000001" customHeight="1" thickBot="1" x14ac:dyDescent="0.25">
      <c r="B59" s="4" t="s">
        <v>246</v>
      </c>
      <c r="C59" s="20">
        <v>145</v>
      </c>
      <c r="D59" s="20">
        <v>80</v>
      </c>
      <c r="E59" s="20">
        <v>54</v>
      </c>
      <c r="F59" s="20">
        <v>9</v>
      </c>
      <c r="G59" s="20">
        <v>2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145</v>
      </c>
      <c r="N59" s="20">
        <v>80</v>
      </c>
      <c r="O59" s="20">
        <v>54</v>
      </c>
      <c r="P59" s="20">
        <v>9</v>
      </c>
      <c r="Q59" s="20">
        <v>2</v>
      </c>
    </row>
    <row r="60" spans="2:17" ht="20.100000000000001" customHeight="1" thickBot="1" x14ac:dyDescent="0.25">
      <c r="B60" s="4" t="s">
        <v>247</v>
      </c>
      <c r="C60" s="20">
        <v>30</v>
      </c>
      <c r="D60" s="20">
        <v>19</v>
      </c>
      <c r="E60" s="20">
        <v>9</v>
      </c>
      <c r="F60" s="20">
        <v>1</v>
      </c>
      <c r="G60" s="20">
        <v>1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30</v>
      </c>
      <c r="N60" s="20">
        <v>19</v>
      </c>
      <c r="O60" s="20">
        <v>9</v>
      </c>
      <c r="P60" s="20">
        <v>1</v>
      </c>
      <c r="Q60" s="20">
        <v>1</v>
      </c>
    </row>
    <row r="61" spans="2:17" ht="20.100000000000001" customHeight="1" thickBot="1" x14ac:dyDescent="0.25">
      <c r="B61" s="7" t="s">
        <v>22</v>
      </c>
      <c r="C61" s="9">
        <f>SUM(C11:C60)</f>
        <v>4642</v>
      </c>
      <c r="D61" s="9">
        <f t="shared" ref="D61:Q61" si="0">SUM(D11:D60)</f>
        <v>2926</v>
      </c>
      <c r="E61" s="9">
        <f t="shared" si="0"/>
        <v>1099</v>
      </c>
      <c r="F61" s="9">
        <f t="shared" si="0"/>
        <v>517</v>
      </c>
      <c r="G61" s="9">
        <f t="shared" si="0"/>
        <v>100</v>
      </c>
      <c r="H61" s="9">
        <f t="shared" si="0"/>
        <v>10</v>
      </c>
      <c r="I61" s="9">
        <f t="shared" si="0"/>
        <v>5</v>
      </c>
      <c r="J61" s="9">
        <f t="shared" si="0"/>
        <v>1</v>
      </c>
      <c r="K61" s="9">
        <f t="shared" si="0"/>
        <v>4</v>
      </c>
      <c r="L61" s="9">
        <f t="shared" si="0"/>
        <v>0</v>
      </c>
      <c r="M61" s="9">
        <f t="shared" si="0"/>
        <v>4652</v>
      </c>
      <c r="N61" s="9">
        <f t="shared" si="0"/>
        <v>2931</v>
      </c>
      <c r="O61" s="9">
        <f t="shared" si="0"/>
        <v>1100</v>
      </c>
      <c r="P61" s="9">
        <f t="shared" si="0"/>
        <v>521</v>
      </c>
      <c r="Q61" s="9">
        <f t="shared" si="0"/>
        <v>100</v>
      </c>
    </row>
    <row r="62" spans="2:17" x14ac:dyDescent="0.2">
      <c r="C62" s="58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41"/>
    <col min="8" max="8" width="11" style="42"/>
    <col min="9" max="9" width="11" style="41"/>
    <col min="19" max="19" width="12.625" customWidth="1"/>
  </cols>
  <sheetData>
    <row r="9" spans="2:8" ht="78" customHeight="1" x14ac:dyDescent="0.2">
      <c r="B9" s="26"/>
      <c r="C9" s="23" t="s">
        <v>120</v>
      </c>
      <c r="D9" s="23" t="s">
        <v>121</v>
      </c>
      <c r="E9" s="27" t="s">
        <v>122</v>
      </c>
    </row>
    <row r="10" spans="2:8" ht="20.100000000000001" customHeight="1" thickBot="1" x14ac:dyDescent="0.25">
      <c r="B10" s="3" t="s">
        <v>198</v>
      </c>
      <c r="C10" s="40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0.92241379310344829</v>
      </c>
      <c r="D10" s="49">
        <f>IF(AND('Personas Enjuiciadas'!D11+'Personas Enjuiciadas'!I11&gt;0,'Personas Enjuiciadas'!N11+'Personas Enjuiciadas'!P11&gt;0),('Personas Enjuiciadas'!D11+'Personas Enjuiciadas'!I11)/('Personas Enjuiciadas'!N11+'Personas Enjuiciadas'!P11),"-")</f>
        <v>0.87878787878787878</v>
      </c>
      <c r="E10" s="49">
        <f>IF(AND('Personas Enjuiciadas'!E11+'Personas Enjuiciadas'!J11&gt;0,'Personas Enjuiciadas'!O11+'Personas Enjuiciadas'!Q11&gt;0),('Personas Enjuiciadas'!E11+'Personas Enjuiciadas'!J11)/('Personas Enjuiciadas'!O11+'Personas Enjuiciadas'!Q11),"-")</f>
        <v>0.98</v>
      </c>
      <c r="H10" s="43"/>
    </row>
    <row r="11" spans="2:8" ht="20.100000000000001" customHeight="1" thickBot="1" x14ac:dyDescent="0.25">
      <c r="B11" s="4" t="s">
        <v>199</v>
      </c>
      <c r="C11" s="40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0.86885245901639341</v>
      </c>
      <c r="D11" s="49">
        <f>IF(AND('Personas Enjuiciadas'!D12+'Personas Enjuiciadas'!I12&gt;0,'Personas Enjuiciadas'!N12+'Personas Enjuiciadas'!P12&gt;0),('Personas Enjuiciadas'!D12+'Personas Enjuiciadas'!I12)/('Personas Enjuiciadas'!N12+'Personas Enjuiciadas'!P12),"-")</f>
        <v>0.8571428571428571</v>
      </c>
      <c r="E11" s="49">
        <f>IF(AND('Personas Enjuiciadas'!E12+'Personas Enjuiciadas'!J12&gt;0,'Personas Enjuiciadas'!O12+'Personas Enjuiciadas'!Q12&gt;0),('Personas Enjuiciadas'!E12+'Personas Enjuiciadas'!J12)/('Personas Enjuiciadas'!O12+'Personas Enjuiciadas'!Q12),"-")</f>
        <v>0.95454545454545459</v>
      </c>
      <c r="H11" s="43"/>
    </row>
    <row r="12" spans="2:8" ht="20.100000000000001" customHeight="1" thickBot="1" x14ac:dyDescent="0.25">
      <c r="B12" s="4" t="s">
        <v>200</v>
      </c>
      <c r="C12" s="40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0.84883720930232553</v>
      </c>
      <c r="D12" s="49">
        <f>IF(AND('Personas Enjuiciadas'!D13+'Personas Enjuiciadas'!I13&gt;0,'Personas Enjuiciadas'!N13+'Personas Enjuiciadas'!P13&gt;0),('Personas Enjuiciadas'!D13+'Personas Enjuiciadas'!I13)/('Personas Enjuiciadas'!N13+'Personas Enjuiciadas'!P13),"-")</f>
        <v>0.84523809523809523</v>
      </c>
      <c r="E12" s="49">
        <f>IF(AND('Personas Enjuiciadas'!E13+'Personas Enjuiciadas'!J13&gt;0,'Personas Enjuiciadas'!O13+'Personas Enjuiciadas'!Q13&gt;0),('Personas Enjuiciadas'!E13+'Personas Enjuiciadas'!J13)/('Personas Enjuiciadas'!O13+'Personas Enjuiciadas'!Q13),"-")</f>
        <v>1</v>
      </c>
      <c r="H12" s="43"/>
    </row>
    <row r="13" spans="2:8" ht="20.100000000000001" customHeight="1" thickBot="1" x14ac:dyDescent="0.25">
      <c r="B13" s="4" t="s">
        <v>201</v>
      </c>
      <c r="C13" s="40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0.96116504854368934</v>
      </c>
      <c r="D13" s="49">
        <f>IF(AND('Personas Enjuiciadas'!D14+'Personas Enjuiciadas'!I14&gt;0,'Personas Enjuiciadas'!N14+'Personas Enjuiciadas'!P14&gt;0),('Personas Enjuiciadas'!D14+'Personas Enjuiciadas'!I14)/('Personas Enjuiciadas'!N14+'Personas Enjuiciadas'!P14),"-")</f>
        <v>0.95757575757575752</v>
      </c>
      <c r="E13" s="49">
        <f>IF(AND('Personas Enjuiciadas'!E14+'Personas Enjuiciadas'!J14&gt;0,'Personas Enjuiciadas'!O14+'Personas Enjuiciadas'!Q14&gt;0),('Personas Enjuiciadas'!E14+'Personas Enjuiciadas'!J14)/('Personas Enjuiciadas'!O14+'Personas Enjuiciadas'!Q14),"-")</f>
        <v>0.97560975609756095</v>
      </c>
      <c r="H13" s="43"/>
    </row>
    <row r="14" spans="2:8" ht="20.100000000000001" customHeight="1" thickBot="1" x14ac:dyDescent="0.25">
      <c r="B14" s="4" t="s">
        <v>202</v>
      </c>
      <c r="C14" s="40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0.94915254237288138</v>
      </c>
      <c r="D14" s="49">
        <f>IF(AND('Personas Enjuiciadas'!D15+'Personas Enjuiciadas'!I15&gt;0,'Personas Enjuiciadas'!N15+'Personas Enjuiciadas'!P15&gt;0),('Personas Enjuiciadas'!D15+'Personas Enjuiciadas'!I15)/('Personas Enjuiciadas'!N15+'Personas Enjuiciadas'!P15),"-")</f>
        <v>0.93421052631578949</v>
      </c>
      <c r="E14" s="49">
        <f>IF(AND('Personas Enjuiciadas'!E15+'Personas Enjuiciadas'!J15&gt;0,'Personas Enjuiciadas'!O15+'Personas Enjuiciadas'!Q15&gt;0),('Personas Enjuiciadas'!E15+'Personas Enjuiciadas'!J15)/('Personas Enjuiciadas'!O15+'Personas Enjuiciadas'!Q15),"-")</f>
        <v>0.97619047619047616</v>
      </c>
      <c r="H14" s="43"/>
    </row>
    <row r="15" spans="2:8" ht="20.100000000000001" customHeight="1" thickBot="1" x14ac:dyDescent="0.25">
      <c r="B15" s="4" t="s">
        <v>203</v>
      </c>
      <c r="C15" s="40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0.86842105263157898</v>
      </c>
      <c r="D15" s="49">
        <f>IF(AND('Personas Enjuiciadas'!D16+'Personas Enjuiciadas'!I16&gt;0,'Personas Enjuiciadas'!N16+'Personas Enjuiciadas'!P16&gt;0),('Personas Enjuiciadas'!D16+'Personas Enjuiciadas'!I16)/('Personas Enjuiciadas'!N16+'Personas Enjuiciadas'!P16),"-")</f>
        <v>0.86111111111111116</v>
      </c>
      <c r="E15" s="49">
        <f>IF(AND('Personas Enjuiciadas'!E16+'Personas Enjuiciadas'!J16&gt;0,'Personas Enjuiciadas'!O16+'Personas Enjuiciadas'!Q16&gt;0),('Personas Enjuiciadas'!E16+'Personas Enjuiciadas'!J16)/('Personas Enjuiciadas'!O16+'Personas Enjuiciadas'!Q16),"-")</f>
        <v>1</v>
      </c>
      <c r="H15" s="43"/>
    </row>
    <row r="16" spans="2:8" ht="20.100000000000001" customHeight="1" thickBot="1" x14ac:dyDescent="0.25">
      <c r="B16" s="4" t="s">
        <v>204</v>
      </c>
      <c r="C16" s="40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0.74496644295302017</v>
      </c>
      <c r="D16" s="49">
        <f>IF(AND('Personas Enjuiciadas'!D17+'Personas Enjuiciadas'!I17&gt;0,'Personas Enjuiciadas'!N17+'Personas Enjuiciadas'!P17&gt;0),('Personas Enjuiciadas'!D17+'Personas Enjuiciadas'!I17)/('Personas Enjuiciadas'!N17+'Personas Enjuiciadas'!P17),"-")</f>
        <v>0.7192982456140351</v>
      </c>
      <c r="E16" s="49">
        <f>IF(AND('Personas Enjuiciadas'!E17+'Personas Enjuiciadas'!J17&gt;0,'Personas Enjuiciadas'!O17+'Personas Enjuiciadas'!Q17&gt;0),('Personas Enjuiciadas'!E17+'Personas Enjuiciadas'!J17)/('Personas Enjuiciadas'!O17+'Personas Enjuiciadas'!Q17),"-")</f>
        <v>0.82857142857142863</v>
      </c>
      <c r="H16" s="43"/>
    </row>
    <row r="17" spans="2:8" ht="20.100000000000001" customHeight="1" thickBot="1" x14ac:dyDescent="0.25">
      <c r="B17" s="4" t="s">
        <v>205</v>
      </c>
      <c r="C17" s="40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0.68181818181818177</v>
      </c>
      <c r="D17" s="49">
        <f>IF(AND('Personas Enjuiciadas'!D18+'Personas Enjuiciadas'!I18&gt;0,'Personas Enjuiciadas'!N18+'Personas Enjuiciadas'!P18&gt;0),('Personas Enjuiciadas'!D18+'Personas Enjuiciadas'!I18)/('Personas Enjuiciadas'!N18+'Personas Enjuiciadas'!P18),"-")</f>
        <v>0.68571428571428572</v>
      </c>
      <c r="E17" s="49">
        <f>IF(AND('Personas Enjuiciadas'!E18+'Personas Enjuiciadas'!J18&gt;0,'Personas Enjuiciadas'!O18+'Personas Enjuiciadas'!Q18&gt;0),('Personas Enjuiciadas'!E18+'Personas Enjuiciadas'!J18)/('Personas Enjuiciadas'!O18+'Personas Enjuiciadas'!Q18),"-")</f>
        <v>0.6428571428571429</v>
      </c>
      <c r="H17" s="43"/>
    </row>
    <row r="18" spans="2:8" ht="20.100000000000001" customHeight="1" thickBot="1" x14ac:dyDescent="0.25">
      <c r="B18" s="4" t="s">
        <v>206</v>
      </c>
      <c r="C18" s="40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49">
        <f>IF(AND('Personas Enjuiciadas'!D19+'Personas Enjuiciadas'!I19&gt;0,'Personas Enjuiciadas'!N19+'Personas Enjuiciadas'!P19&gt;0),('Personas Enjuiciadas'!D19+'Personas Enjuiciadas'!I19)/('Personas Enjuiciadas'!N19+'Personas Enjuiciadas'!P19),"-")</f>
        <v>1</v>
      </c>
      <c r="E18" s="49">
        <f>IF(AND('Personas Enjuiciadas'!E19+'Personas Enjuiciadas'!J19&gt;0,'Personas Enjuiciadas'!O19+'Personas Enjuiciadas'!Q19&gt;0),('Personas Enjuiciadas'!E19+'Personas Enjuiciadas'!J19)/('Personas Enjuiciadas'!O19+'Personas Enjuiciadas'!Q19),"-")</f>
        <v>1</v>
      </c>
      <c r="H18" s="43"/>
    </row>
    <row r="19" spans="2:8" ht="20.100000000000001" customHeight="1" thickBot="1" x14ac:dyDescent="0.25">
      <c r="B19" s="4" t="s">
        <v>207</v>
      </c>
      <c r="C19" s="40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1</v>
      </c>
      <c r="D19" s="49">
        <f>IF(AND('Personas Enjuiciadas'!D20+'Personas Enjuiciadas'!I20&gt;0,'Personas Enjuiciadas'!N20+'Personas Enjuiciadas'!P20&gt;0),('Personas Enjuiciadas'!D20+'Personas Enjuiciadas'!I20)/('Personas Enjuiciadas'!N20+'Personas Enjuiciadas'!P20),"-")</f>
        <v>1</v>
      </c>
      <c r="E19" s="49">
        <f>IF(AND('Personas Enjuiciadas'!E20+'Personas Enjuiciadas'!J20&gt;0,'Personas Enjuiciadas'!O20+'Personas Enjuiciadas'!Q20&gt;0),('Personas Enjuiciadas'!E20+'Personas Enjuiciadas'!J20)/('Personas Enjuiciadas'!O20+'Personas Enjuiciadas'!Q20),"-")</f>
        <v>1</v>
      </c>
      <c r="H19" s="43"/>
    </row>
    <row r="20" spans="2:8" ht="20.100000000000001" customHeight="1" thickBot="1" x14ac:dyDescent="0.25">
      <c r="B20" s="4" t="s">
        <v>208</v>
      </c>
      <c r="C20" s="40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0.92553191489361697</v>
      </c>
      <c r="D20" s="49">
        <f>IF(AND('Personas Enjuiciadas'!D21+'Personas Enjuiciadas'!I21&gt;0,'Personas Enjuiciadas'!N21+'Personas Enjuiciadas'!P21&gt;0),('Personas Enjuiciadas'!D21+'Personas Enjuiciadas'!I21)/('Personas Enjuiciadas'!N21+'Personas Enjuiciadas'!P21),"-")</f>
        <v>0.92647058823529416</v>
      </c>
      <c r="E20" s="49">
        <f>IF(AND('Personas Enjuiciadas'!E21+'Personas Enjuiciadas'!J21&gt;0,'Personas Enjuiciadas'!O21+'Personas Enjuiciadas'!Q21&gt;0),('Personas Enjuiciadas'!E21+'Personas Enjuiciadas'!J21)/('Personas Enjuiciadas'!O21+'Personas Enjuiciadas'!Q21),"-")</f>
        <v>0.92307692307692313</v>
      </c>
      <c r="H20" s="43"/>
    </row>
    <row r="21" spans="2:8" ht="20.100000000000001" customHeight="1" thickBot="1" x14ac:dyDescent="0.25">
      <c r="B21" s="4" t="s">
        <v>209</v>
      </c>
      <c r="C21" s="40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0.8839285714285714</v>
      </c>
      <c r="D21" s="49">
        <f>IF(AND('Personas Enjuiciadas'!D22+'Personas Enjuiciadas'!I22&gt;0,'Personas Enjuiciadas'!N22+'Personas Enjuiciadas'!P22&gt;0),('Personas Enjuiciadas'!D22+'Personas Enjuiciadas'!I22)/('Personas Enjuiciadas'!N22+'Personas Enjuiciadas'!P22),"-")</f>
        <v>0.86956521739130432</v>
      </c>
      <c r="E21" s="49">
        <f>IF(AND('Personas Enjuiciadas'!E22+'Personas Enjuiciadas'!J22&gt;0,'Personas Enjuiciadas'!O22+'Personas Enjuiciadas'!Q22&gt;0),('Personas Enjuiciadas'!E22+'Personas Enjuiciadas'!J22)/('Personas Enjuiciadas'!O22+'Personas Enjuiciadas'!Q22),"-")</f>
        <v>0.95</v>
      </c>
      <c r="H21" s="43"/>
    </row>
    <row r="22" spans="2:8" ht="20.100000000000001" customHeight="1" thickBot="1" x14ac:dyDescent="0.25">
      <c r="B22" s="4" t="s">
        <v>210</v>
      </c>
      <c r="C22" s="40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0.90810810810810816</v>
      </c>
      <c r="D22" s="49">
        <f>IF(AND('Personas Enjuiciadas'!D23+'Personas Enjuiciadas'!I23&gt;0,'Personas Enjuiciadas'!N23+'Personas Enjuiciadas'!P23&gt;0),('Personas Enjuiciadas'!D23+'Personas Enjuiciadas'!I23)/('Personas Enjuiciadas'!N23+'Personas Enjuiciadas'!P23),"-")</f>
        <v>0.87962962962962965</v>
      </c>
      <c r="E22" s="49">
        <f>IF(AND('Personas Enjuiciadas'!E23+'Personas Enjuiciadas'!J23&gt;0,'Personas Enjuiciadas'!O23+'Personas Enjuiciadas'!Q23&gt;0),('Personas Enjuiciadas'!E23+'Personas Enjuiciadas'!J23)/('Personas Enjuiciadas'!O23+'Personas Enjuiciadas'!Q23),"-")</f>
        <v>0.94805194805194803</v>
      </c>
      <c r="H22" s="43"/>
    </row>
    <row r="23" spans="2:8" ht="20.100000000000001" customHeight="1" thickBot="1" x14ac:dyDescent="0.25">
      <c r="B23" s="4" t="s">
        <v>211</v>
      </c>
      <c r="C23" s="40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0.92705167173252279</v>
      </c>
      <c r="D23" s="49">
        <f>IF(AND('Personas Enjuiciadas'!D24+'Personas Enjuiciadas'!I24&gt;0,'Personas Enjuiciadas'!N24+'Personas Enjuiciadas'!P24&gt;0),('Personas Enjuiciadas'!D24+'Personas Enjuiciadas'!I24)/('Personas Enjuiciadas'!N24+'Personas Enjuiciadas'!P24),"-")</f>
        <v>0.92619926199261993</v>
      </c>
      <c r="E23" s="49">
        <f>IF(AND('Personas Enjuiciadas'!E24+'Personas Enjuiciadas'!J24&gt;0,'Personas Enjuiciadas'!O24+'Personas Enjuiciadas'!Q24&gt;0),('Personas Enjuiciadas'!E24+'Personas Enjuiciadas'!J24)/('Personas Enjuiciadas'!O24+'Personas Enjuiciadas'!Q24),"-")</f>
        <v>0.93103448275862066</v>
      </c>
      <c r="H23" s="43"/>
    </row>
    <row r="24" spans="2:8" ht="20.100000000000001" customHeight="1" thickBot="1" x14ac:dyDescent="0.25">
      <c r="B24" s="4" t="s">
        <v>212</v>
      </c>
      <c r="C24" s="40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0.91505791505791501</v>
      </c>
      <c r="D24" s="49">
        <f>IF(AND('Personas Enjuiciadas'!D25+'Personas Enjuiciadas'!I25&gt;0,'Personas Enjuiciadas'!N25+'Personas Enjuiciadas'!P25&gt;0),('Personas Enjuiciadas'!D25+'Personas Enjuiciadas'!I25)/('Personas Enjuiciadas'!N25+'Personas Enjuiciadas'!P25),"-")</f>
        <v>0.90987124463519309</v>
      </c>
      <c r="E24" s="49">
        <f>IF(AND('Personas Enjuiciadas'!E25+'Personas Enjuiciadas'!J25&gt;0,'Personas Enjuiciadas'!O25+'Personas Enjuiciadas'!Q25&gt;0),('Personas Enjuiciadas'!E25+'Personas Enjuiciadas'!J25)/('Personas Enjuiciadas'!O25+'Personas Enjuiciadas'!Q25),"-")</f>
        <v>0.96153846153846156</v>
      </c>
      <c r="H24" s="43"/>
    </row>
    <row r="25" spans="2:8" ht="20.100000000000001" customHeight="1" thickBot="1" x14ac:dyDescent="0.25">
      <c r="B25" s="5" t="s">
        <v>213</v>
      </c>
      <c r="C25" s="40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0.82692307692307687</v>
      </c>
      <c r="D25" s="49">
        <f>IF(AND('Personas Enjuiciadas'!D26+'Personas Enjuiciadas'!I26&gt;0,'Personas Enjuiciadas'!N26+'Personas Enjuiciadas'!P26&gt;0),('Personas Enjuiciadas'!D26+'Personas Enjuiciadas'!I26)/('Personas Enjuiciadas'!N26+'Personas Enjuiciadas'!P26),"-")</f>
        <v>0.72727272727272729</v>
      </c>
      <c r="E25" s="49">
        <f>IF(AND('Personas Enjuiciadas'!E26+'Personas Enjuiciadas'!J26&gt;0,'Personas Enjuiciadas'!O26+'Personas Enjuiciadas'!Q26&gt;0),('Personas Enjuiciadas'!E26+'Personas Enjuiciadas'!J26)/('Personas Enjuiciadas'!O26+'Personas Enjuiciadas'!Q26),"-")</f>
        <v>0.9</v>
      </c>
      <c r="H25" s="43"/>
    </row>
    <row r="26" spans="2:8" ht="20.100000000000001" customHeight="1" thickBot="1" x14ac:dyDescent="0.25">
      <c r="B26" s="6" t="s">
        <v>214</v>
      </c>
      <c r="C26" s="40" t="str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-</v>
      </c>
      <c r="D26" s="49" t="str">
        <f>IF(AND('Personas Enjuiciadas'!D27+'Personas Enjuiciadas'!I27&gt;0,'Personas Enjuiciadas'!N27+'Personas Enjuiciadas'!P27&gt;0),('Personas Enjuiciadas'!D27+'Personas Enjuiciadas'!I27)/('Personas Enjuiciadas'!N27+'Personas Enjuiciadas'!P27),"-")</f>
        <v>-</v>
      </c>
      <c r="E26" s="49" t="str">
        <f>IF(AND('Personas Enjuiciadas'!E27+'Personas Enjuiciadas'!J27&gt;0,'Personas Enjuiciadas'!O27+'Personas Enjuiciadas'!Q27&gt;0),('Personas Enjuiciadas'!E27+'Personas Enjuiciadas'!J27)/('Personas Enjuiciadas'!O27+'Personas Enjuiciadas'!Q27),"-")</f>
        <v>-</v>
      </c>
      <c r="H26" s="43"/>
    </row>
    <row r="27" spans="2:8" ht="20.100000000000001" customHeight="1" thickBot="1" x14ac:dyDescent="0.25">
      <c r="B27" s="4" t="s">
        <v>215</v>
      </c>
      <c r="C27" s="40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1</v>
      </c>
      <c r="D27" s="49">
        <f>IF(AND('Personas Enjuiciadas'!D28+'Personas Enjuiciadas'!I28&gt;0,'Personas Enjuiciadas'!N28+'Personas Enjuiciadas'!P28&gt;0),('Personas Enjuiciadas'!D28+'Personas Enjuiciadas'!I28)/('Personas Enjuiciadas'!N28+'Personas Enjuiciadas'!P28),"-")</f>
        <v>1</v>
      </c>
      <c r="E27" s="49">
        <f>IF(AND('Personas Enjuiciadas'!E28+'Personas Enjuiciadas'!J28&gt;0,'Personas Enjuiciadas'!O28+'Personas Enjuiciadas'!Q28&gt;0),('Personas Enjuiciadas'!E28+'Personas Enjuiciadas'!J28)/('Personas Enjuiciadas'!O28+'Personas Enjuiciadas'!Q28),"-")</f>
        <v>1</v>
      </c>
      <c r="H27" s="43"/>
    </row>
    <row r="28" spans="2:8" ht="20.100000000000001" customHeight="1" thickBot="1" x14ac:dyDescent="0.25">
      <c r="B28" s="4" t="s">
        <v>216</v>
      </c>
      <c r="C28" s="40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0.90243902439024393</v>
      </c>
      <c r="D28" s="49">
        <f>IF(AND('Personas Enjuiciadas'!D29+'Personas Enjuiciadas'!I29&gt;0,'Personas Enjuiciadas'!N29+'Personas Enjuiciadas'!P29&gt;0),('Personas Enjuiciadas'!D29+'Personas Enjuiciadas'!I29)/('Personas Enjuiciadas'!N29+'Personas Enjuiciadas'!P29),"-")</f>
        <v>0.87878787878787878</v>
      </c>
      <c r="E28" s="49">
        <f>IF(AND('Personas Enjuiciadas'!E29+'Personas Enjuiciadas'!J29&gt;0,'Personas Enjuiciadas'!O29+'Personas Enjuiciadas'!Q29&gt;0),('Personas Enjuiciadas'!E29+'Personas Enjuiciadas'!J29)/('Personas Enjuiciadas'!O29+'Personas Enjuiciadas'!Q29),"-")</f>
        <v>1</v>
      </c>
      <c r="H28" s="43"/>
    </row>
    <row r="29" spans="2:8" ht="20.100000000000001" customHeight="1" thickBot="1" x14ac:dyDescent="0.25">
      <c r="B29" s="4" t="s">
        <v>217</v>
      </c>
      <c r="C29" s="40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49">
        <f>IF(AND('Personas Enjuiciadas'!D30+'Personas Enjuiciadas'!I30&gt;0,'Personas Enjuiciadas'!N30+'Personas Enjuiciadas'!P30&gt;0),('Personas Enjuiciadas'!D30+'Personas Enjuiciadas'!I30)/('Personas Enjuiciadas'!N30+'Personas Enjuiciadas'!P30),"-")</f>
        <v>1</v>
      </c>
      <c r="E29" s="49" t="str">
        <f>IF(AND('Personas Enjuiciadas'!E30+'Personas Enjuiciadas'!J30&gt;0,'Personas Enjuiciadas'!O30+'Personas Enjuiciadas'!Q30&gt;0),('Personas Enjuiciadas'!E30+'Personas Enjuiciadas'!J30)/('Personas Enjuiciadas'!O30+'Personas Enjuiciadas'!Q30),"-")</f>
        <v>-</v>
      </c>
      <c r="H29" s="43"/>
    </row>
    <row r="30" spans="2:8" ht="20.100000000000001" customHeight="1" thickBot="1" x14ac:dyDescent="0.25">
      <c r="B30" s="4" t="s">
        <v>218</v>
      </c>
      <c r="C30" s="40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0.8</v>
      </c>
      <c r="D30" s="49">
        <f>IF(AND('Personas Enjuiciadas'!D31+'Personas Enjuiciadas'!I31&gt;0,'Personas Enjuiciadas'!N31+'Personas Enjuiciadas'!P31&gt;0),('Personas Enjuiciadas'!D31+'Personas Enjuiciadas'!I31)/('Personas Enjuiciadas'!N31+'Personas Enjuiciadas'!P31),"-")</f>
        <v>0.76923076923076927</v>
      </c>
      <c r="E30" s="49">
        <f>IF(AND('Personas Enjuiciadas'!E31+'Personas Enjuiciadas'!J31&gt;0,'Personas Enjuiciadas'!O31+'Personas Enjuiciadas'!Q31&gt;0),('Personas Enjuiciadas'!E31+'Personas Enjuiciadas'!J31)/('Personas Enjuiciadas'!O31+'Personas Enjuiciadas'!Q31),"-")</f>
        <v>1</v>
      </c>
      <c r="H30" s="43"/>
    </row>
    <row r="31" spans="2:8" ht="20.100000000000001" customHeight="1" thickBot="1" x14ac:dyDescent="0.25">
      <c r="B31" s="4" t="s">
        <v>219</v>
      </c>
      <c r="C31" s="40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0.9</v>
      </c>
      <c r="D31" s="49">
        <f>IF(AND('Personas Enjuiciadas'!D32+'Personas Enjuiciadas'!I32&gt;0,'Personas Enjuiciadas'!N32+'Personas Enjuiciadas'!P32&gt;0),('Personas Enjuiciadas'!D32+'Personas Enjuiciadas'!I32)/('Personas Enjuiciadas'!N32+'Personas Enjuiciadas'!P32),"-")</f>
        <v>0.8</v>
      </c>
      <c r="E31" s="49">
        <f>IF(AND('Personas Enjuiciadas'!E32+'Personas Enjuiciadas'!J32&gt;0,'Personas Enjuiciadas'!O32+'Personas Enjuiciadas'!Q32&gt;0),('Personas Enjuiciadas'!E32+'Personas Enjuiciadas'!J32)/('Personas Enjuiciadas'!O32+'Personas Enjuiciadas'!Q32),"-")</f>
        <v>1</v>
      </c>
      <c r="H31" s="43"/>
    </row>
    <row r="32" spans="2:8" ht="20.100000000000001" customHeight="1" thickBot="1" x14ac:dyDescent="0.25">
      <c r="B32" s="4" t="s">
        <v>220</v>
      </c>
      <c r="C32" s="40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49">
        <f>IF(AND('Personas Enjuiciadas'!D33+'Personas Enjuiciadas'!I33&gt;0,'Personas Enjuiciadas'!N33+'Personas Enjuiciadas'!P33&gt;0),('Personas Enjuiciadas'!D33+'Personas Enjuiciadas'!I33)/('Personas Enjuiciadas'!N33+'Personas Enjuiciadas'!P33),"-")</f>
        <v>1</v>
      </c>
      <c r="E32" s="49">
        <f>IF(AND('Personas Enjuiciadas'!E33+'Personas Enjuiciadas'!J33&gt;0,'Personas Enjuiciadas'!O33+'Personas Enjuiciadas'!Q33&gt;0),('Personas Enjuiciadas'!E33+'Personas Enjuiciadas'!J33)/('Personas Enjuiciadas'!O33+'Personas Enjuiciadas'!Q33),"-")</f>
        <v>1</v>
      </c>
      <c r="H32" s="43"/>
    </row>
    <row r="33" spans="2:8" ht="20.100000000000001" customHeight="1" thickBot="1" x14ac:dyDescent="0.25">
      <c r="B33" s="4" t="s">
        <v>221</v>
      </c>
      <c r="C33" s="40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0.61538461538461542</v>
      </c>
      <c r="D33" s="49">
        <f>IF(AND('Personas Enjuiciadas'!D34+'Personas Enjuiciadas'!I34&gt;0,'Personas Enjuiciadas'!N34+'Personas Enjuiciadas'!P34&gt;0),('Personas Enjuiciadas'!D34+'Personas Enjuiciadas'!I34)/('Personas Enjuiciadas'!N34+'Personas Enjuiciadas'!P34),"-")</f>
        <v>0.61538461538461542</v>
      </c>
      <c r="E33" s="49" t="str">
        <f>IF(AND('Personas Enjuiciadas'!E34+'Personas Enjuiciadas'!J34&gt;0,'Personas Enjuiciadas'!O34+'Personas Enjuiciadas'!Q34&gt;0),('Personas Enjuiciadas'!E34+'Personas Enjuiciadas'!J34)/('Personas Enjuiciadas'!O34+'Personas Enjuiciadas'!Q34),"-")</f>
        <v>-</v>
      </c>
      <c r="H33" s="43"/>
    </row>
    <row r="34" spans="2:8" ht="20.100000000000001" customHeight="1" thickBot="1" x14ac:dyDescent="0.25">
      <c r="B34" s="4" t="s">
        <v>222</v>
      </c>
      <c r="C34" s="40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0.5</v>
      </c>
      <c r="D34" s="49">
        <f>IF(AND('Personas Enjuiciadas'!D35+'Personas Enjuiciadas'!I35&gt;0,'Personas Enjuiciadas'!N35+'Personas Enjuiciadas'!P35&gt;0),('Personas Enjuiciadas'!D35+'Personas Enjuiciadas'!I35)/('Personas Enjuiciadas'!N35+'Personas Enjuiciadas'!P35),"-")</f>
        <v>0.5</v>
      </c>
      <c r="E34" s="49">
        <f>IF(AND('Personas Enjuiciadas'!E35+'Personas Enjuiciadas'!J35&gt;0,'Personas Enjuiciadas'!O35+'Personas Enjuiciadas'!Q35&gt;0),('Personas Enjuiciadas'!E35+'Personas Enjuiciadas'!J35)/('Personas Enjuiciadas'!O35+'Personas Enjuiciadas'!Q35),"-")</f>
        <v>0.5</v>
      </c>
      <c r="H34" s="43"/>
    </row>
    <row r="35" spans="2:8" ht="20.100000000000001" customHeight="1" thickBot="1" x14ac:dyDescent="0.25">
      <c r="B35" s="4" t="s">
        <v>223</v>
      </c>
      <c r="C35" s="40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0.73684210526315785</v>
      </c>
      <c r="D35" s="49">
        <f>IF(AND('Personas Enjuiciadas'!D36+'Personas Enjuiciadas'!I36&gt;0,'Personas Enjuiciadas'!N36+'Personas Enjuiciadas'!P36&gt;0),('Personas Enjuiciadas'!D36+'Personas Enjuiciadas'!I36)/('Personas Enjuiciadas'!N36+'Personas Enjuiciadas'!P36),"-")</f>
        <v>0.73684210526315785</v>
      </c>
      <c r="E35" s="49" t="str">
        <f>IF(AND('Personas Enjuiciadas'!E36+'Personas Enjuiciadas'!J36&gt;0,'Personas Enjuiciadas'!O36+'Personas Enjuiciadas'!Q36&gt;0),('Personas Enjuiciadas'!E36+'Personas Enjuiciadas'!J36)/('Personas Enjuiciadas'!O36+'Personas Enjuiciadas'!Q36),"-")</f>
        <v>-</v>
      </c>
      <c r="H35" s="43"/>
    </row>
    <row r="36" spans="2:8" ht="20.100000000000001" customHeight="1" thickBot="1" x14ac:dyDescent="0.25">
      <c r="B36" s="4" t="s">
        <v>224</v>
      </c>
      <c r="C36" s="40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0.83870967741935487</v>
      </c>
      <c r="D36" s="49">
        <f>IF(AND('Personas Enjuiciadas'!D37+'Personas Enjuiciadas'!I37&gt;0,'Personas Enjuiciadas'!N37+'Personas Enjuiciadas'!P37&gt;0),('Personas Enjuiciadas'!D37+'Personas Enjuiciadas'!I37)/('Personas Enjuiciadas'!N37+'Personas Enjuiciadas'!P37),"-")</f>
        <v>0.79591836734693877</v>
      </c>
      <c r="E36" s="49">
        <f>IF(AND('Personas Enjuiciadas'!E37+'Personas Enjuiciadas'!J37&gt;0,'Personas Enjuiciadas'!O37+'Personas Enjuiciadas'!Q37&gt;0),('Personas Enjuiciadas'!E37+'Personas Enjuiciadas'!J37)/('Personas Enjuiciadas'!O37+'Personas Enjuiciadas'!Q37),"-")</f>
        <v>1</v>
      </c>
      <c r="H36" s="43"/>
    </row>
    <row r="37" spans="2:8" ht="20.100000000000001" customHeight="1" thickBot="1" x14ac:dyDescent="0.25">
      <c r="B37" s="4" t="s">
        <v>225</v>
      </c>
      <c r="C37" s="40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1</v>
      </c>
      <c r="D37" s="49">
        <f>IF(AND('Personas Enjuiciadas'!D38+'Personas Enjuiciadas'!I38&gt;0,'Personas Enjuiciadas'!N38+'Personas Enjuiciadas'!P38&gt;0),('Personas Enjuiciadas'!D38+'Personas Enjuiciadas'!I38)/('Personas Enjuiciadas'!N38+'Personas Enjuiciadas'!P38),"-")</f>
        <v>1</v>
      </c>
      <c r="E37" s="49">
        <f>IF(AND('Personas Enjuiciadas'!E38+'Personas Enjuiciadas'!J38&gt;0,'Personas Enjuiciadas'!O38+'Personas Enjuiciadas'!Q38&gt;0),('Personas Enjuiciadas'!E38+'Personas Enjuiciadas'!J38)/('Personas Enjuiciadas'!O38+'Personas Enjuiciadas'!Q38),"-")</f>
        <v>1</v>
      </c>
      <c r="H37" s="43"/>
    </row>
    <row r="38" spans="2:8" ht="20.100000000000001" customHeight="1" thickBot="1" x14ac:dyDescent="0.25">
      <c r="B38" s="4" t="s">
        <v>226</v>
      </c>
      <c r="C38" s="40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0.66666666666666663</v>
      </c>
      <c r="D38" s="49">
        <f>IF(AND('Personas Enjuiciadas'!D39+'Personas Enjuiciadas'!I39&gt;0,'Personas Enjuiciadas'!N39+'Personas Enjuiciadas'!P39&gt;0),('Personas Enjuiciadas'!D39+'Personas Enjuiciadas'!I39)/('Personas Enjuiciadas'!N39+'Personas Enjuiciadas'!P39),"-")</f>
        <v>0.625</v>
      </c>
      <c r="E38" s="49">
        <f>IF(AND('Personas Enjuiciadas'!E39+'Personas Enjuiciadas'!J39&gt;0,'Personas Enjuiciadas'!O39+'Personas Enjuiciadas'!Q39&gt;0),('Personas Enjuiciadas'!E39+'Personas Enjuiciadas'!J39)/('Personas Enjuiciadas'!O39+'Personas Enjuiciadas'!Q39),"-")</f>
        <v>0.7142857142857143</v>
      </c>
      <c r="H38" s="43"/>
    </row>
    <row r="39" spans="2:8" ht="20.100000000000001" customHeight="1" thickBot="1" x14ac:dyDescent="0.25">
      <c r="B39" s="4" t="s">
        <v>227</v>
      </c>
      <c r="C39" s="40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0.74626865671641796</v>
      </c>
      <c r="D39" s="49">
        <f>IF(AND('Personas Enjuiciadas'!D40+'Personas Enjuiciadas'!I40&gt;0,'Personas Enjuiciadas'!N40+'Personas Enjuiciadas'!P40&gt;0),('Personas Enjuiciadas'!D40+'Personas Enjuiciadas'!I40)/('Personas Enjuiciadas'!N40+'Personas Enjuiciadas'!P40),"-")</f>
        <v>0.7142857142857143</v>
      </c>
      <c r="E39" s="49">
        <f>IF(AND('Personas Enjuiciadas'!E40+'Personas Enjuiciadas'!J40&gt;0,'Personas Enjuiciadas'!O40+'Personas Enjuiciadas'!Q40&gt;0),('Personas Enjuiciadas'!E40+'Personas Enjuiciadas'!J40)/('Personas Enjuiciadas'!O40+'Personas Enjuiciadas'!Q40),"-")</f>
        <v>0.8</v>
      </c>
      <c r="H39" s="43"/>
    </row>
    <row r="40" spans="2:8" ht="20.100000000000001" customHeight="1" thickBot="1" x14ac:dyDescent="0.25">
      <c r="B40" s="4" t="s">
        <v>228</v>
      </c>
      <c r="C40" s="40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0.74468085106382975</v>
      </c>
      <c r="D40" s="49">
        <f>IF(AND('Personas Enjuiciadas'!D41+'Personas Enjuiciadas'!I41&gt;0,'Personas Enjuiciadas'!N41+'Personas Enjuiciadas'!P41&gt;0),('Personas Enjuiciadas'!D41+'Personas Enjuiciadas'!I41)/('Personas Enjuiciadas'!N41+'Personas Enjuiciadas'!P41),"-")</f>
        <v>0.69784172661870503</v>
      </c>
      <c r="E40" s="49">
        <f>IF(AND('Personas Enjuiciadas'!E41+'Personas Enjuiciadas'!J41&gt;0,'Personas Enjuiciadas'!O41+'Personas Enjuiciadas'!Q41&gt;0),('Personas Enjuiciadas'!E41+'Personas Enjuiciadas'!J41)/('Personas Enjuiciadas'!O41+'Personas Enjuiciadas'!Q41),"-")</f>
        <v>0.87755102040816324</v>
      </c>
      <c r="H40" s="43"/>
    </row>
    <row r="41" spans="2:8" ht="20.100000000000001" customHeight="1" thickBot="1" x14ac:dyDescent="0.25">
      <c r="B41" s="4" t="s">
        <v>229</v>
      </c>
      <c r="C41" s="40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0.56756756756756754</v>
      </c>
      <c r="D41" s="49">
        <f>IF(AND('Personas Enjuiciadas'!D42+'Personas Enjuiciadas'!I42&gt;0,'Personas Enjuiciadas'!N42+'Personas Enjuiciadas'!P42&gt;0),('Personas Enjuiciadas'!D42+'Personas Enjuiciadas'!I42)/('Personas Enjuiciadas'!N42+'Personas Enjuiciadas'!P42),"-")</f>
        <v>0.5</v>
      </c>
      <c r="E41" s="49">
        <f>IF(AND('Personas Enjuiciadas'!E42+'Personas Enjuiciadas'!J42&gt;0,'Personas Enjuiciadas'!O42+'Personas Enjuiciadas'!Q42&gt;0),('Personas Enjuiciadas'!E42+'Personas Enjuiciadas'!J42)/('Personas Enjuiciadas'!O42+'Personas Enjuiciadas'!Q42),"-")</f>
        <v>0.69230769230769229</v>
      </c>
      <c r="H41" s="43"/>
    </row>
    <row r="42" spans="2:8" ht="20.100000000000001" customHeight="1" thickBot="1" x14ac:dyDescent="0.25">
      <c r="B42" s="4" t="s">
        <v>230</v>
      </c>
      <c r="C42" s="40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0.96969696969696972</v>
      </c>
      <c r="D42" s="49">
        <f>IF(AND('Personas Enjuiciadas'!D43+'Personas Enjuiciadas'!I43&gt;0,'Personas Enjuiciadas'!N43+'Personas Enjuiciadas'!P43&gt;0),('Personas Enjuiciadas'!D43+'Personas Enjuiciadas'!I43)/('Personas Enjuiciadas'!N43+'Personas Enjuiciadas'!P43),"-")</f>
        <v>0.93548387096774188</v>
      </c>
      <c r="E42" s="49">
        <f>IF(AND('Personas Enjuiciadas'!E43+'Personas Enjuiciadas'!J43&gt;0,'Personas Enjuiciadas'!O43+'Personas Enjuiciadas'!Q43&gt;0),('Personas Enjuiciadas'!E43+'Personas Enjuiciadas'!J43)/('Personas Enjuiciadas'!O43+'Personas Enjuiciadas'!Q43),"-")</f>
        <v>1</v>
      </c>
      <c r="H42" s="43"/>
    </row>
    <row r="43" spans="2:8" ht="20.100000000000001" customHeight="1" thickBot="1" x14ac:dyDescent="0.25">
      <c r="B43" s="4" t="s">
        <v>231</v>
      </c>
      <c r="C43" s="40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0.875</v>
      </c>
      <c r="D43" s="49">
        <f>IF(AND('Personas Enjuiciadas'!D44+'Personas Enjuiciadas'!I44&gt;0,'Personas Enjuiciadas'!N44+'Personas Enjuiciadas'!P44&gt;0),('Personas Enjuiciadas'!D44+'Personas Enjuiciadas'!I44)/('Personas Enjuiciadas'!N44+'Personas Enjuiciadas'!P44),"-")</f>
        <v>0.88</v>
      </c>
      <c r="E43" s="49">
        <f>IF(AND('Personas Enjuiciadas'!E44+'Personas Enjuiciadas'!J44&gt;0,'Personas Enjuiciadas'!O44+'Personas Enjuiciadas'!Q44&gt;0),('Personas Enjuiciadas'!E44+'Personas Enjuiciadas'!J44)/('Personas Enjuiciadas'!O44+'Personas Enjuiciadas'!Q44),"-")</f>
        <v>0.86363636363636365</v>
      </c>
      <c r="H43" s="43"/>
    </row>
    <row r="44" spans="2:8" ht="20.100000000000001" customHeight="1" thickBot="1" x14ac:dyDescent="0.25">
      <c r="B44" s="4" t="s">
        <v>232</v>
      </c>
      <c r="C44" s="40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0.92460317460317465</v>
      </c>
      <c r="D44" s="49">
        <f>IF(AND('Personas Enjuiciadas'!D45+'Personas Enjuiciadas'!I45&gt;0,'Personas Enjuiciadas'!N45+'Personas Enjuiciadas'!P45&gt;0),('Personas Enjuiciadas'!D45+'Personas Enjuiciadas'!I45)/('Personas Enjuiciadas'!N45+'Personas Enjuiciadas'!P45),"-")</f>
        <v>0.89830508474576276</v>
      </c>
      <c r="E44" s="49">
        <f>IF(AND('Personas Enjuiciadas'!E45+'Personas Enjuiciadas'!J45&gt;0,'Personas Enjuiciadas'!O45+'Personas Enjuiciadas'!Q45&gt;0),('Personas Enjuiciadas'!E45+'Personas Enjuiciadas'!J45)/('Personas Enjuiciadas'!O45+'Personas Enjuiciadas'!Q45),"-")</f>
        <v>0.98666666666666669</v>
      </c>
      <c r="H44" s="43"/>
    </row>
    <row r="45" spans="2:8" ht="20.100000000000001" customHeight="1" thickBot="1" x14ac:dyDescent="0.25">
      <c r="B45" s="4" t="s">
        <v>233</v>
      </c>
      <c r="C45" s="40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0.98058252427184467</v>
      </c>
      <c r="D45" s="49">
        <f>IF(AND('Personas Enjuiciadas'!D46+'Personas Enjuiciadas'!I46&gt;0,'Personas Enjuiciadas'!N46+'Personas Enjuiciadas'!P46&gt;0),('Personas Enjuiciadas'!D46+'Personas Enjuiciadas'!I46)/('Personas Enjuiciadas'!N46+'Personas Enjuiciadas'!P46),"-")</f>
        <v>0.96923076923076923</v>
      </c>
      <c r="E45" s="49">
        <f>IF(AND('Personas Enjuiciadas'!E46+'Personas Enjuiciadas'!J46&gt;0,'Personas Enjuiciadas'!O46+'Personas Enjuiciadas'!Q46&gt;0),('Personas Enjuiciadas'!E46+'Personas Enjuiciadas'!J46)/('Personas Enjuiciadas'!O46+'Personas Enjuiciadas'!Q46),"-")</f>
        <v>1</v>
      </c>
      <c r="H45" s="43"/>
    </row>
    <row r="46" spans="2:8" ht="20.100000000000001" customHeight="1" thickBot="1" x14ac:dyDescent="0.25">
      <c r="B46" s="4" t="s">
        <v>234</v>
      </c>
      <c r="C46" s="40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0.81167108753315653</v>
      </c>
      <c r="D46" s="49">
        <f>IF(AND('Personas Enjuiciadas'!D47+'Personas Enjuiciadas'!I47&gt;0,'Personas Enjuiciadas'!N47+'Personas Enjuiciadas'!P47&gt;0),('Personas Enjuiciadas'!D47+'Personas Enjuiciadas'!I47)/('Personas Enjuiciadas'!N47+'Personas Enjuiciadas'!P47),"-")</f>
        <v>0.79452054794520544</v>
      </c>
      <c r="E46" s="49">
        <f>IF(AND('Personas Enjuiciadas'!E47+'Personas Enjuiciadas'!J47&gt;0,'Personas Enjuiciadas'!O47+'Personas Enjuiciadas'!Q47&gt;0),('Personas Enjuiciadas'!E47+'Personas Enjuiciadas'!J47)/('Personas Enjuiciadas'!O47+'Personas Enjuiciadas'!Q47),"-")</f>
        <v>0.87058823529411766</v>
      </c>
      <c r="H46" s="43"/>
    </row>
    <row r="47" spans="2:8" ht="20.100000000000001" customHeight="1" thickBot="1" x14ac:dyDescent="0.25">
      <c r="B47" s="4" t="s">
        <v>235</v>
      </c>
      <c r="C47" s="40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0.92405063291139244</v>
      </c>
      <c r="D47" s="49">
        <f>IF(AND('Personas Enjuiciadas'!D48+'Personas Enjuiciadas'!I48&gt;0,'Personas Enjuiciadas'!N48+'Personas Enjuiciadas'!P48&gt;0),('Personas Enjuiciadas'!D48+'Personas Enjuiciadas'!I48)/('Personas Enjuiciadas'!N48+'Personas Enjuiciadas'!P48),"-")</f>
        <v>0.94444444444444442</v>
      </c>
      <c r="E47" s="49">
        <f>IF(AND('Personas Enjuiciadas'!E48+'Personas Enjuiciadas'!J48&gt;0,'Personas Enjuiciadas'!O48+'Personas Enjuiciadas'!Q48&gt;0),('Personas Enjuiciadas'!E48+'Personas Enjuiciadas'!J48)/('Personas Enjuiciadas'!O48+'Personas Enjuiciadas'!Q48),"-")</f>
        <v>0.7142857142857143</v>
      </c>
      <c r="H47" s="43"/>
    </row>
    <row r="48" spans="2:8" ht="20.100000000000001" customHeight="1" thickBot="1" x14ac:dyDescent="0.25">
      <c r="B48" s="4" t="s">
        <v>236</v>
      </c>
      <c r="C48" s="40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0.875</v>
      </c>
      <c r="D48" s="49">
        <f>IF(AND('Personas Enjuiciadas'!D49+'Personas Enjuiciadas'!I49&gt;0,'Personas Enjuiciadas'!N49+'Personas Enjuiciadas'!P49&gt;0),('Personas Enjuiciadas'!D49+'Personas Enjuiciadas'!I49)/('Personas Enjuiciadas'!N49+'Personas Enjuiciadas'!P49),"-")</f>
        <v>0.86206896551724133</v>
      </c>
      <c r="E48" s="49">
        <f>IF(AND('Personas Enjuiciadas'!E49+'Personas Enjuiciadas'!J49&gt;0,'Personas Enjuiciadas'!O49+'Personas Enjuiciadas'!Q49&gt;0),('Personas Enjuiciadas'!E49+'Personas Enjuiciadas'!J49)/('Personas Enjuiciadas'!O49+'Personas Enjuiciadas'!Q49),"-")</f>
        <v>1</v>
      </c>
      <c r="H48" s="43"/>
    </row>
    <row r="49" spans="2:8" ht="20.100000000000001" customHeight="1" thickBot="1" x14ac:dyDescent="0.25">
      <c r="B49" s="4" t="s">
        <v>237</v>
      </c>
      <c r="C49" s="40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0.8392857142857143</v>
      </c>
      <c r="D49" s="49">
        <f>IF(AND('Personas Enjuiciadas'!D50+'Personas Enjuiciadas'!I50&gt;0,'Personas Enjuiciadas'!N50+'Personas Enjuiciadas'!P50&gt;0),('Personas Enjuiciadas'!D50+'Personas Enjuiciadas'!I50)/('Personas Enjuiciadas'!N50+'Personas Enjuiciadas'!P50),"-")</f>
        <v>0.84</v>
      </c>
      <c r="E49" s="49">
        <f>IF(AND('Personas Enjuiciadas'!E50+'Personas Enjuiciadas'!J50&gt;0,'Personas Enjuiciadas'!O50+'Personas Enjuiciadas'!Q50&gt;0),('Personas Enjuiciadas'!E50+'Personas Enjuiciadas'!J50)/('Personas Enjuiciadas'!O50+'Personas Enjuiciadas'!Q50),"-")</f>
        <v>0.83333333333333337</v>
      </c>
      <c r="H49" s="43"/>
    </row>
    <row r="50" spans="2:8" ht="20.100000000000001" customHeight="1" thickBot="1" x14ac:dyDescent="0.25">
      <c r="B50" s="4" t="s">
        <v>238</v>
      </c>
      <c r="C50" s="40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0.75</v>
      </c>
      <c r="D50" s="49">
        <f>IF(AND('Personas Enjuiciadas'!D51+'Personas Enjuiciadas'!I51&gt;0,'Personas Enjuiciadas'!N51+'Personas Enjuiciadas'!P51&gt;0),('Personas Enjuiciadas'!D51+'Personas Enjuiciadas'!I51)/('Personas Enjuiciadas'!N51+'Personas Enjuiciadas'!P51),"-")</f>
        <v>0.75</v>
      </c>
      <c r="E50" s="49" t="str">
        <f>IF(AND('Personas Enjuiciadas'!E51+'Personas Enjuiciadas'!J51&gt;0,'Personas Enjuiciadas'!O51+'Personas Enjuiciadas'!Q51&gt;0),('Personas Enjuiciadas'!E51+'Personas Enjuiciadas'!J51)/('Personas Enjuiciadas'!O51+'Personas Enjuiciadas'!Q51),"-")</f>
        <v>-</v>
      </c>
      <c r="H50" s="43"/>
    </row>
    <row r="51" spans="2:8" ht="20.100000000000001" customHeight="1" thickBot="1" x14ac:dyDescent="0.25">
      <c r="B51" s="4" t="s">
        <v>239</v>
      </c>
      <c r="C51" s="40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0.80645161290322576</v>
      </c>
      <c r="D51" s="49">
        <f>IF(AND('Personas Enjuiciadas'!D52+'Personas Enjuiciadas'!I52&gt;0,'Personas Enjuiciadas'!N52+'Personas Enjuiciadas'!P52&gt;0),('Personas Enjuiciadas'!D52+'Personas Enjuiciadas'!I52)/('Personas Enjuiciadas'!N52+'Personas Enjuiciadas'!P52),"-")</f>
        <v>0.76</v>
      </c>
      <c r="E51" s="49">
        <f>IF(AND('Personas Enjuiciadas'!E52+'Personas Enjuiciadas'!J52&gt;0,'Personas Enjuiciadas'!O52+'Personas Enjuiciadas'!Q52&gt;0),('Personas Enjuiciadas'!E52+'Personas Enjuiciadas'!J52)/('Personas Enjuiciadas'!O52+'Personas Enjuiciadas'!Q52),"-")</f>
        <v>1</v>
      </c>
      <c r="H51" s="43"/>
    </row>
    <row r="52" spans="2:8" ht="20.100000000000001" customHeight="1" thickBot="1" x14ac:dyDescent="0.25">
      <c r="B52" s="4" t="s">
        <v>240</v>
      </c>
      <c r="C52" s="40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0.77215189873417722</v>
      </c>
      <c r="D52" s="49">
        <f>IF(AND('Personas Enjuiciadas'!D53+'Personas Enjuiciadas'!I53&gt;0,'Personas Enjuiciadas'!N53+'Personas Enjuiciadas'!P53&gt;0),('Personas Enjuiciadas'!D53+'Personas Enjuiciadas'!I53)/('Personas Enjuiciadas'!N53+'Personas Enjuiciadas'!P53),"-")</f>
        <v>0.80645161290322576</v>
      </c>
      <c r="E52" s="49">
        <f>IF(AND('Personas Enjuiciadas'!E53+'Personas Enjuiciadas'!J53&gt;0,'Personas Enjuiciadas'!O53+'Personas Enjuiciadas'!Q53&gt;0),('Personas Enjuiciadas'!E53+'Personas Enjuiciadas'!J53)/('Personas Enjuiciadas'!O53+'Personas Enjuiciadas'!Q53),"-")</f>
        <v>0.6470588235294118</v>
      </c>
      <c r="H52" s="43"/>
    </row>
    <row r="53" spans="2:8" ht="20.100000000000001" customHeight="1" thickBot="1" x14ac:dyDescent="0.25">
      <c r="B53" s="4" t="s">
        <v>241</v>
      </c>
      <c r="C53" s="40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0.71487603305785119</v>
      </c>
      <c r="D53" s="49">
        <f>IF(AND('Personas Enjuiciadas'!D54+'Personas Enjuiciadas'!I54&gt;0,'Personas Enjuiciadas'!N54+'Personas Enjuiciadas'!P54&gt;0),('Personas Enjuiciadas'!D54+'Personas Enjuiciadas'!I54)/('Personas Enjuiciadas'!N54+'Personas Enjuiciadas'!P54),"-")</f>
        <v>0.6875</v>
      </c>
      <c r="E53" s="49">
        <f>IF(AND('Personas Enjuiciadas'!E54+'Personas Enjuiciadas'!J54&gt;0,'Personas Enjuiciadas'!O54+'Personas Enjuiciadas'!Q54&gt;0),('Personas Enjuiciadas'!E54+'Personas Enjuiciadas'!J54)/('Personas Enjuiciadas'!O54+'Personas Enjuiciadas'!Q54),"-")</f>
        <v>0.76829268292682928</v>
      </c>
      <c r="H53" s="43"/>
    </row>
    <row r="54" spans="2:8" ht="20.100000000000001" customHeight="1" thickBot="1" x14ac:dyDescent="0.25">
      <c r="B54" s="4" t="s">
        <v>242</v>
      </c>
      <c r="C54" s="40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0.95850622406639008</v>
      </c>
      <c r="D54" s="49">
        <f>IF(AND('Personas Enjuiciadas'!D55+'Personas Enjuiciadas'!I55&gt;0,'Personas Enjuiciadas'!N55+'Personas Enjuiciadas'!P55&gt;0),('Personas Enjuiciadas'!D55+'Personas Enjuiciadas'!I55)/('Personas Enjuiciadas'!N55+'Personas Enjuiciadas'!P55),"-")</f>
        <v>0.93333333333333335</v>
      </c>
      <c r="E54" s="49">
        <f>IF(AND('Personas Enjuiciadas'!E55+'Personas Enjuiciadas'!J55&gt;0,'Personas Enjuiciadas'!O55+'Personas Enjuiciadas'!Q55&gt;0),('Personas Enjuiciadas'!E55+'Personas Enjuiciadas'!J55)/('Personas Enjuiciadas'!O55+'Personas Enjuiciadas'!Q55),"-")</f>
        <v>1</v>
      </c>
      <c r="H54" s="43"/>
    </row>
    <row r="55" spans="2:8" ht="20.100000000000001" customHeight="1" thickBot="1" x14ac:dyDescent="0.25">
      <c r="B55" s="4" t="s">
        <v>243</v>
      </c>
      <c r="C55" s="40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0.875</v>
      </c>
      <c r="D55" s="49">
        <f>IF(AND('Personas Enjuiciadas'!D56+'Personas Enjuiciadas'!I56&gt;0,'Personas Enjuiciadas'!N56+'Personas Enjuiciadas'!P56&gt;0),('Personas Enjuiciadas'!D56+'Personas Enjuiciadas'!I56)/('Personas Enjuiciadas'!N56+'Personas Enjuiciadas'!P56),"-")</f>
        <v>0.84615384615384615</v>
      </c>
      <c r="E55" s="49">
        <f>IF(AND('Personas Enjuiciadas'!E56+'Personas Enjuiciadas'!J56&gt;0,'Personas Enjuiciadas'!O56+'Personas Enjuiciadas'!Q56&gt;0),('Personas Enjuiciadas'!E56+'Personas Enjuiciadas'!J56)/('Personas Enjuiciadas'!O56+'Personas Enjuiciadas'!Q56),"-")</f>
        <v>0.94117647058823528</v>
      </c>
      <c r="H55" s="43"/>
    </row>
    <row r="56" spans="2:8" ht="20.100000000000001" customHeight="1" thickBot="1" x14ac:dyDescent="0.25">
      <c r="B56" s="4" t="s">
        <v>244</v>
      </c>
      <c r="C56" s="40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0.91666666666666663</v>
      </c>
      <c r="D56" s="49">
        <f>IF(AND('Personas Enjuiciadas'!D57+'Personas Enjuiciadas'!I57&gt;0,'Personas Enjuiciadas'!N57+'Personas Enjuiciadas'!P57&gt;0),('Personas Enjuiciadas'!D57+'Personas Enjuiciadas'!I57)/('Personas Enjuiciadas'!N57+'Personas Enjuiciadas'!P57),"-")</f>
        <v>0.91304347826086951</v>
      </c>
      <c r="E56" s="49">
        <f>IF(AND('Personas Enjuiciadas'!E57+'Personas Enjuiciadas'!J57&gt;0,'Personas Enjuiciadas'!O57+'Personas Enjuiciadas'!Q57&gt;0),('Personas Enjuiciadas'!E57+'Personas Enjuiciadas'!J57)/('Personas Enjuiciadas'!O57+'Personas Enjuiciadas'!Q57),"-")</f>
        <v>0.92</v>
      </c>
      <c r="H56" s="43"/>
    </row>
    <row r="57" spans="2:8" ht="20.100000000000001" customHeight="1" thickBot="1" x14ac:dyDescent="0.25">
      <c r="B57" s="4" t="s">
        <v>270</v>
      </c>
      <c r="C57" s="40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0.92727272727272725</v>
      </c>
      <c r="D57" s="49">
        <f>IF(AND('Personas Enjuiciadas'!D58+'Personas Enjuiciadas'!I58&gt;0,'Personas Enjuiciadas'!N58+'Personas Enjuiciadas'!P58&gt;0),('Personas Enjuiciadas'!D58+'Personas Enjuiciadas'!I58)/('Personas Enjuiciadas'!N58+'Personas Enjuiciadas'!P58),"-")</f>
        <v>0.967741935483871</v>
      </c>
      <c r="E57" s="49">
        <f>IF(AND('Personas Enjuiciadas'!E58+'Personas Enjuiciadas'!J58&gt;0,'Personas Enjuiciadas'!O58+'Personas Enjuiciadas'!Q58&gt;0),('Personas Enjuiciadas'!E58+'Personas Enjuiciadas'!J58)/('Personas Enjuiciadas'!O58+'Personas Enjuiciadas'!Q58),"-")</f>
        <v>0.875</v>
      </c>
      <c r="H57" s="43"/>
    </row>
    <row r="58" spans="2:8" ht="20.100000000000001" customHeight="1" thickBot="1" x14ac:dyDescent="0.25">
      <c r="B58" s="4" t="s">
        <v>246</v>
      </c>
      <c r="C58" s="40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0.92413793103448272</v>
      </c>
      <c r="D58" s="49">
        <f>IF(AND('Personas Enjuiciadas'!D59+'Personas Enjuiciadas'!I59&gt;0,'Personas Enjuiciadas'!N59+'Personas Enjuiciadas'!P59&gt;0),('Personas Enjuiciadas'!D59+'Personas Enjuiciadas'!I59)/('Personas Enjuiciadas'!N59+'Personas Enjuiciadas'!P59),"-")</f>
        <v>0.898876404494382</v>
      </c>
      <c r="E58" s="49">
        <f>IF(AND('Personas Enjuiciadas'!E59+'Personas Enjuiciadas'!J59&gt;0,'Personas Enjuiciadas'!O59+'Personas Enjuiciadas'!Q59&gt;0),('Personas Enjuiciadas'!E59+'Personas Enjuiciadas'!J59)/('Personas Enjuiciadas'!O59+'Personas Enjuiciadas'!Q59),"-")</f>
        <v>0.9642857142857143</v>
      </c>
      <c r="H58" s="43"/>
    </row>
    <row r="59" spans="2:8" ht="20.100000000000001" customHeight="1" thickBot="1" x14ac:dyDescent="0.25">
      <c r="B59" s="4" t="s">
        <v>247</v>
      </c>
      <c r="C59" s="44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0.93333333333333335</v>
      </c>
      <c r="D59" s="49">
        <f>IF(AND('Personas Enjuiciadas'!D60+'Personas Enjuiciadas'!I60&gt;0,'Personas Enjuiciadas'!N60+'Personas Enjuiciadas'!P60&gt;0),('Personas Enjuiciadas'!D60+'Personas Enjuiciadas'!I60)/('Personas Enjuiciadas'!N60+'Personas Enjuiciadas'!P60),"-")</f>
        <v>0.95</v>
      </c>
      <c r="E59" s="49">
        <f>IF(AND('Personas Enjuiciadas'!E60+'Personas Enjuiciadas'!J60&gt;0,'Personas Enjuiciadas'!O60+'Personas Enjuiciadas'!Q60&gt;0),('Personas Enjuiciadas'!E60+'Personas Enjuiciadas'!J60)/('Personas Enjuiciadas'!O60+'Personas Enjuiciadas'!Q60),"-")</f>
        <v>0.9</v>
      </c>
      <c r="H59" s="43"/>
    </row>
    <row r="60" spans="2:8" ht="20.100000000000001" customHeight="1" thickBot="1" x14ac:dyDescent="0.25">
      <c r="B60" s="7" t="s">
        <v>22</v>
      </c>
      <c r="C60" s="37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0.86650902837489252</v>
      </c>
      <c r="D60" s="37">
        <f>IF(AND('Personas Enjuiciadas'!D61+'Personas Enjuiciadas'!I61&gt;0,'Personas Enjuiciadas'!N61+'Personas Enjuiciadas'!P61&gt;0),('Personas Enjuiciadas'!D61+'Personas Enjuiciadas'!I61)/('Personas Enjuiciadas'!N61+'Personas Enjuiciadas'!P61),"-")</f>
        <v>0.84907300115874851</v>
      </c>
      <c r="E60" s="37">
        <f>IF(AND('Personas Enjuiciadas'!E61+'Personas Enjuiciadas'!J61&gt;0,'Personas Enjuiciadas'!O61+'Personas Enjuiciadas'!Q61&gt;0),('Personas Enjuiciadas'!E61+'Personas Enjuiciadas'!J61)/('Personas Enjuiciadas'!O61+'Personas Enjuiciadas'!Q61),"-")</f>
        <v>0.91666666666666663</v>
      </c>
      <c r="H60" s="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104" t="s">
        <v>278</v>
      </c>
      <c r="D9" s="105"/>
      <c r="E9" s="105"/>
      <c r="F9" s="105"/>
      <c r="G9" s="79"/>
      <c r="H9" s="104" t="s">
        <v>293</v>
      </c>
      <c r="I9" s="105"/>
      <c r="J9" s="105"/>
      <c r="K9" s="105"/>
      <c r="L9" s="107"/>
    </row>
    <row r="10" spans="2:12" ht="43.5" thickBot="1" x14ac:dyDescent="0.25">
      <c r="B10" s="26"/>
      <c r="C10" s="24" t="s">
        <v>123</v>
      </c>
      <c r="D10" s="24" t="s">
        <v>124</v>
      </c>
      <c r="E10" s="24" t="s">
        <v>288</v>
      </c>
      <c r="F10" s="24" t="s">
        <v>282</v>
      </c>
      <c r="G10" s="80" t="s">
        <v>285</v>
      </c>
      <c r="H10" s="22" t="s">
        <v>279</v>
      </c>
      <c r="I10" s="22" t="s">
        <v>283</v>
      </c>
      <c r="J10" s="22" t="s">
        <v>280</v>
      </c>
      <c r="K10" s="22" t="s">
        <v>286</v>
      </c>
      <c r="L10" s="24" t="s">
        <v>287</v>
      </c>
    </row>
    <row r="11" spans="2:12" ht="20.100000000000001" customHeight="1" thickBot="1" x14ac:dyDescent="0.25">
      <c r="B11" s="3" t="s">
        <v>198</v>
      </c>
      <c r="C11" s="19">
        <v>53</v>
      </c>
      <c r="D11" s="19">
        <v>23</v>
      </c>
      <c r="E11" s="19">
        <v>102</v>
      </c>
      <c r="F11" s="19">
        <v>163</v>
      </c>
      <c r="G11" s="19">
        <f>SUM(C11:F11)</f>
        <v>341</v>
      </c>
      <c r="H11" s="19">
        <v>0</v>
      </c>
      <c r="I11" s="19">
        <v>3</v>
      </c>
      <c r="J11" s="19">
        <v>0</v>
      </c>
      <c r="K11" s="19">
        <v>0</v>
      </c>
      <c r="L11" s="19">
        <v>344</v>
      </c>
    </row>
    <row r="12" spans="2:12" ht="20.100000000000001" customHeight="1" thickBot="1" x14ac:dyDescent="0.25">
      <c r="B12" s="4" t="s">
        <v>199</v>
      </c>
      <c r="C12" s="20">
        <v>73</v>
      </c>
      <c r="D12" s="20">
        <v>35</v>
      </c>
      <c r="E12" s="20">
        <v>86</v>
      </c>
      <c r="F12" s="20">
        <v>116</v>
      </c>
      <c r="G12" s="20">
        <f t="shared" ref="G12:G61" si="0">SUM(C12:F12)</f>
        <v>310</v>
      </c>
      <c r="H12" s="20">
        <v>6</v>
      </c>
      <c r="I12" s="20">
        <v>0</v>
      </c>
      <c r="J12" s="20">
        <v>0</v>
      </c>
      <c r="K12" s="20">
        <v>1</v>
      </c>
      <c r="L12" s="20">
        <v>317</v>
      </c>
    </row>
    <row r="13" spans="2:12" ht="20.100000000000001" customHeight="1" thickBot="1" x14ac:dyDescent="0.25">
      <c r="B13" s="4" t="s">
        <v>200</v>
      </c>
      <c r="C13" s="20">
        <v>18</v>
      </c>
      <c r="D13" s="20">
        <v>19</v>
      </c>
      <c r="E13" s="20">
        <v>39</v>
      </c>
      <c r="F13" s="20">
        <v>47</v>
      </c>
      <c r="G13" s="20">
        <f t="shared" si="0"/>
        <v>123</v>
      </c>
      <c r="H13" s="20">
        <v>0</v>
      </c>
      <c r="I13" s="20">
        <v>0</v>
      </c>
      <c r="J13" s="20">
        <v>0</v>
      </c>
      <c r="K13" s="20">
        <v>0</v>
      </c>
      <c r="L13" s="20">
        <v>123</v>
      </c>
    </row>
    <row r="14" spans="2:12" ht="20.100000000000001" customHeight="1" thickBot="1" x14ac:dyDescent="0.25">
      <c r="B14" s="4" t="s">
        <v>201</v>
      </c>
      <c r="C14" s="20">
        <v>57</v>
      </c>
      <c r="D14" s="20">
        <v>30</v>
      </c>
      <c r="E14" s="20">
        <v>130</v>
      </c>
      <c r="F14" s="20">
        <v>79</v>
      </c>
      <c r="G14" s="20">
        <f t="shared" si="0"/>
        <v>296</v>
      </c>
      <c r="H14" s="20">
        <v>0</v>
      </c>
      <c r="I14" s="20">
        <v>0</v>
      </c>
      <c r="J14" s="20">
        <v>0</v>
      </c>
      <c r="K14" s="20">
        <v>0</v>
      </c>
      <c r="L14" s="20">
        <v>296</v>
      </c>
    </row>
    <row r="15" spans="2:12" ht="20.100000000000001" customHeight="1" thickBot="1" x14ac:dyDescent="0.25">
      <c r="B15" s="4" t="s">
        <v>202</v>
      </c>
      <c r="C15" s="20">
        <v>19</v>
      </c>
      <c r="D15" s="20">
        <v>16</v>
      </c>
      <c r="E15" s="20">
        <v>31</v>
      </c>
      <c r="F15" s="20">
        <v>15</v>
      </c>
      <c r="G15" s="20">
        <f t="shared" si="0"/>
        <v>81</v>
      </c>
      <c r="H15" s="20">
        <v>0</v>
      </c>
      <c r="I15" s="20">
        <v>1</v>
      </c>
      <c r="J15" s="20">
        <v>0</v>
      </c>
      <c r="K15" s="20">
        <v>0</v>
      </c>
      <c r="L15" s="20">
        <v>82</v>
      </c>
    </row>
    <row r="16" spans="2:12" ht="20.100000000000001" customHeight="1" thickBot="1" x14ac:dyDescent="0.25">
      <c r="B16" s="4" t="s">
        <v>203</v>
      </c>
      <c r="C16" s="20">
        <v>19</v>
      </c>
      <c r="D16" s="20">
        <v>11</v>
      </c>
      <c r="E16" s="20">
        <v>33</v>
      </c>
      <c r="F16" s="20">
        <v>29</v>
      </c>
      <c r="G16" s="20">
        <f t="shared" si="0"/>
        <v>92</v>
      </c>
      <c r="H16" s="20">
        <v>0</v>
      </c>
      <c r="I16" s="20">
        <v>1</v>
      </c>
      <c r="J16" s="20">
        <v>12</v>
      </c>
      <c r="K16" s="20">
        <v>0</v>
      </c>
      <c r="L16" s="20">
        <v>105</v>
      </c>
    </row>
    <row r="17" spans="2:12" ht="20.100000000000001" customHeight="1" thickBot="1" x14ac:dyDescent="0.25">
      <c r="B17" s="4" t="s">
        <v>204</v>
      </c>
      <c r="C17" s="20">
        <v>56</v>
      </c>
      <c r="D17" s="20">
        <v>31</v>
      </c>
      <c r="E17" s="20">
        <v>135</v>
      </c>
      <c r="F17" s="20">
        <v>122</v>
      </c>
      <c r="G17" s="20">
        <f t="shared" si="0"/>
        <v>344</v>
      </c>
      <c r="H17" s="20">
        <v>0</v>
      </c>
      <c r="I17" s="20">
        <v>0</v>
      </c>
      <c r="J17" s="20">
        <v>0</v>
      </c>
      <c r="K17" s="20">
        <v>0</v>
      </c>
      <c r="L17" s="20">
        <v>344</v>
      </c>
    </row>
    <row r="18" spans="2:12" ht="20.100000000000001" customHeight="1" thickBot="1" x14ac:dyDescent="0.25">
      <c r="B18" s="4" t="s">
        <v>205</v>
      </c>
      <c r="C18" s="20">
        <v>76</v>
      </c>
      <c r="D18" s="20">
        <v>65</v>
      </c>
      <c r="E18" s="20">
        <v>93</v>
      </c>
      <c r="F18" s="20">
        <v>153</v>
      </c>
      <c r="G18" s="20">
        <f t="shared" si="0"/>
        <v>387</v>
      </c>
      <c r="H18" s="20">
        <v>0</v>
      </c>
      <c r="I18" s="20">
        <v>0</v>
      </c>
      <c r="J18" s="20">
        <v>0</v>
      </c>
      <c r="K18" s="20">
        <v>0</v>
      </c>
      <c r="L18" s="20">
        <v>387</v>
      </c>
    </row>
    <row r="19" spans="2:12" ht="20.100000000000001" customHeight="1" thickBot="1" x14ac:dyDescent="0.25">
      <c r="B19" s="4" t="s">
        <v>206</v>
      </c>
      <c r="C19" s="20">
        <v>10</v>
      </c>
      <c r="D19" s="20">
        <v>11</v>
      </c>
      <c r="E19" s="20">
        <v>13</v>
      </c>
      <c r="F19" s="20">
        <v>17</v>
      </c>
      <c r="G19" s="20">
        <f t="shared" si="0"/>
        <v>51</v>
      </c>
      <c r="H19" s="20">
        <v>0</v>
      </c>
      <c r="I19" s="20">
        <v>0</v>
      </c>
      <c r="J19" s="20">
        <v>0</v>
      </c>
      <c r="K19" s="20">
        <v>0</v>
      </c>
      <c r="L19" s="20">
        <v>51</v>
      </c>
    </row>
    <row r="20" spans="2:12" ht="20.100000000000001" customHeight="1" thickBot="1" x14ac:dyDescent="0.25">
      <c r="B20" s="4" t="s">
        <v>207</v>
      </c>
      <c r="C20" s="20">
        <v>10</v>
      </c>
      <c r="D20" s="20">
        <v>2</v>
      </c>
      <c r="E20" s="20">
        <v>4</v>
      </c>
      <c r="F20" s="20">
        <v>5</v>
      </c>
      <c r="G20" s="20">
        <f t="shared" si="0"/>
        <v>21</v>
      </c>
      <c r="H20" s="20">
        <v>0</v>
      </c>
      <c r="I20" s="20">
        <v>0</v>
      </c>
      <c r="J20" s="20">
        <v>0</v>
      </c>
      <c r="K20" s="20">
        <v>0</v>
      </c>
      <c r="L20" s="20">
        <v>21</v>
      </c>
    </row>
    <row r="21" spans="2:12" ht="20.100000000000001" customHeight="1" thickBot="1" x14ac:dyDescent="0.25">
      <c r="B21" s="4" t="s">
        <v>208</v>
      </c>
      <c r="C21" s="20">
        <v>18</v>
      </c>
      <c r="D21" s="20">
        <v>7</v>
      </c>
      <c r="E21" s="20">
        <v>52</v>
      </c>
      <c r="F21" s="20">
        <v>41</v>
      </c>
      <c r="G21" s="20">
        <f t="shared" si="0"/>
        <v>118</v>
      </c>
      <c r="H21" s="20">
        <v>0</v>
      </c>
      <c r="I21" s="20">
        <v>3</v>
      </c>
      <c r="J21" s="20">
        <v>0</v>
      </c>
      <c r="K21" s="20">
        <v>6</v>
      </c>
      <c r="L21" s="20">
        <v>127</v>
      </c>
    </row>
    <row r="22" spans="2:12" ht="20.100000000000001" customHeight="1" thickBot="1" x14ac:dyDescent="0.25">
      <c r="B22" s="4" t="s">
        <v>209</v>
      </c>
      <c r="C22" s="20">
        <v>52</v>
      </c>
      <c r="D22" s="20">
        <v>34</v>
      </c>
      <c r="E22" s="20">
        <v>57</v>
      </c>
      <c r="F22" s="20">
        <v>53</v>
      </c>
      <c r="G22" s="20">
        <f t="shared" si="0"/>
        <v>196</v>
      </c>
      <c r="H22" s="20">
        <v>0</v>
      </c>
      <c r="I22" s="20">
        <v>0</v>
      </c>
      <c r="J22" s="20">
        <v>0</v>
      </c>
      <c r="K22" s="20">
        <v>0</v>
      </c>
      <c r="L22" s="20">
        <v>196</v>
      </c>
    </row>
    <row r="23" spans="2:12" ht="20.100000000000001" customHeight="1" thickBot="1" x14ac:dyDescent="0.25">
      <c r="B23" s="4" t="s">
        <v>210</v>
      </c>
      <c r="C23" s="20">
        <v>51</v>
      </c>
      <c r="D23" s="20">
        <v>50</v>
      </c>
      <c r="E23" s="20">
        <v>136</v>
      </c>
      <c r="F23" s="20">
        <v>99</v>
      </c>
      <c r="G23" s="20">
        <f t="shared" si="0"/>
        <v>336</v>
      </c>
      <c r="H23" s="20">
        <v>0</v>
      </c>
      <c r="I23" s="20">
        <v>0</v>
      </c>
      <c r="J23" s="20">
        <v>0</v>
      </c>
      <c r="K23" s="20">
        <v>0</v>
      </c>
      <c r="L23" s="20">
        <v>336</v>
      </c>
    </row>
    <row r="24" spans="2:12" ht="20.100000000000001" customHeight="1" thickBot="1" x14ac:dyDescent="0.25">
      <c r="B24" s="4" t="s">
        <v>211</v>
      </c>
      <c r="C24" s="20">
        <v>19</v>
      </c>
      <c r="D24" s="20">
        <v>18</v>
      </c>
      <c r="E24" s="20">
        <v>79</v>
      </c>
      <c r="F24" s="20">
        <v>97</v>
      </c>
      <c r="G24" s="20">
        <f t="shared" si="0"/>
        <v>213</v>
      </c>
      <c r="H24" s="20">
        <v>0</v>
      </c>
      <c r="I24" s="20">
        <v>1</v>
      </c>
      <c r="J24" s="20">
        <v>0</v>
      </c>
      <c r="K24" s="20">
        <v>0</v>
      </c>
      <c r="L24" s="20">
        <v>214</v>
      </c>
    </row>
    <row r="25" spans="2:12" ht="20.100000000000001" customHeight="1" thickBot="1" x14ac:dyDescent="0.25">
      <c r="B25" s="4" t="s">
        <v>212</v>
      </c>
      <c r="C25" s="20">
        <v>71</v>
      </c>
      <c r="D25" s="20">
        <v>39</v>
      </c>
      <c r="E25" s="20">
        <v>99</v>
      </c>
      <c r="F25" s="20">
        <v>164</v>
      </c>
      <c r="G25" s="20">
        <f t="shared" si="0"/>
        <v>373</v>
      </c>
      <c r="H25" s="20">
        <v>0</v>
      </c>
      <c r="I25" s="20">
        <v>0</v>
      </c>
      <c r="J25" s="20">
        <v>0</v>
      </c>
      <c r="K25" s="20">
        <v>1</v>
      </c>
      <c r="L25" s="20">
        <v>374</v>
      </c>
    </row>
    <row r="26" spans="2:12" ht="20.100000000000001" customHeight="1" thickBot="1" x14ac:dyDescent="0.25">
      <c r="B26" s="5" t="s">
        <v>213</v>
      </c>
      <c r="C26" s="31">
        <v>17</v>
      </c>
      <c r="D26" s="31">
        <v>8</v>
      </c>
      <c r="E26" s="31">
        <v>25</v>
      </c>
      <c r="F26" s="31">
        <v>21</v>
      </c>
      <c r="G26" s="31">
        <f t="shared" si="0"/>
        <v>71</v>
      </c>
      <c r="H26" s="31">
        <v>0</v>
      </c>
      <c r="I26" s="31">
        <v>0</v>
      </c>
      <c r="J26" s="31">
        <v>0</v>
      </c>
      <c r="K26" s="31">
        <v>0</v>
      </c>
      <c r="L26" s="31">
        <v>71</v>
      </c>
    </row>
    <row r="27" spans="2:12" ht="20.100000000000001" customHeight="1" thickBot="1" x14ac:dyDescent="0.25">
      <c r="B27" s="6" t="s">
        <v>214</v>
      </c>
      <c r="C27" s="33">
        <v>9</v>
      </c>
      <c r="D27" s="33">
        <v>1</v>
      </c>
      <c r="E27" s="33">
        <v>3</v>
      </c>
      <c r="F27" s="33">
        <v>6</v>
      </c>
      <c r="G27" s="33">
        <f t="shared" si="0"/>
        <v>19</v>
      </c>
      <c r="H27" s="33">
        <v>0</v>
      </c>
      <c r="I27" s="33">
        <v>0</v>
      </c>
      <c r="J27" s="33">
        <v>0</v>
      </c>
      <c r="K27" s="33">
        <v>0</v>
      </c>
      <c r="L27" s="33">
        <v>19</v>
      </c>
    </row>
    <row r="28" spans="2:12" ht="20.100000000000001" customHeight="1" thickBot="1" x14ac:dyDescent="0.25">
      <c r="B28" s="4" t="s">
        <v>215</v>
      </c>
      <c r="C28" s="33">
        <v>10</v>
      </c>
      <c r="D28" s="33">
        <v>17</v>
      </c>
      <c r="E28" s="33">
        <v>29</v>
      </c>
      <c r="F28" s="33">
        <v>24</v>
      </c>
      <c r="G28" s="33">
        <f t="shared" si="0"/>
        <v>80</v>
      </c>
      <c r="H28" s="33">
        <v>0</v>
      </c>
      <c r="I28" s="33">
        <v>0</v>
      </c>
      <c r="J28" s="33">
        <v>0</v>
      </c>
      <c r="K28" s="33">
        <v>0</v>
      </c>
      <c r="L28" s="33">
        <v>80</v>
      </c>
    </row>
    <row r="29" spans="2:12" ht="20.100000000000001" customHeight="1" thickBot="1" x14ac:dyDescent="0.25">
      <c r="B29" s="4" t="s">
        <v>216</v>
      </c>
      <c r="C29" s="32">
        <v>10</v>
      </c>
      <c r="D29" s="32">
        <v>2</v>
      </c>
      <c r="E29" s="32">
        <v>22</v>
      </c>
      <c r="F29" s="32">
        <v>22</v>
      </c>
      <c r="G29" s="32">
        <f t="shared" si="0"/>
        <v>56</v>
      </c>
      <c r="H29" s="32">
        <v>0</v>
      </c>
      <c r="I29" s="32">
        <v>0</v>
      </c>
      <c r="J29" s="32">
        <v>0</v>
      </c>
      <c r="K29" s="32">
        <v>0</v>
      </c>
      <c r="L29" s="32">
        <v>56</v>
      </c>
    </row>
    <row r="30" spans="2:12" ht="20.100000000000001" customHeight="1" thickBot="1" x14ac:dyDescent="0.25">
      <c r="B30" s="4" t="s">
        <v>217</v>
      </c>
      <c r="C30" s="20">
        <v>3</v>
      </c>
      <c r="D30" s="20">
        <v>2</v>
      </c>
      <c r="E30" s="20">
        <v>3</v>
      </c>
      <c r="F30" s="20">
        <v>14</v>
      </c>
      <c r="G30" s="20">
        <f t="shared" si="0"/>
        <v>22</v>
      </c>
      <c r="H30" s="20">
        <v>0</v>
      </c>
      <c r="I30" s="20">
        <v>0</v>
      </c>
      <c r="J30" s="20">
        <v>0</v>
      </c>
      <c r="K30" s="20">
        <v>0</v>
      </c>
      <c r="L30" s="20">
        <v>22</v>
      </c>
    </row>
    <row r="31" spans="2:12" ht="20.100000000000001" customHeight="1" thickBot="1" x14ac:dyDescent="0.25">
      <c r="B31" s="4" t="s">
        <v>218</v>
      </c>
      <c r="C31" s="20">
        <v>6</v>
      </c>
      <c r="D31" s="20">
        <v>2</v>
      </c>
      <c r="E31" s="20">
        <v>12</v>
      </c>
      <c r="F31" s="20">
        <v>9</v>
      </c>
      <c r="G31" s="20">
        <f t="shared" si="0"/>
        <v>29</v>
      </c>
      <c r="H31" s="20">
        <v>0</v>
      </c>
      <c r="I31" s="20">
        <v>0</v>
      </c>
      <c r="J31" s="20">
        <v>0</v>
      </c>
      <c r="K31" s="20">
        <v>0</v>
      </c>
      <c r="L31" s="20">
        <v>29</v>
      </c>
    </row>
    <row r="32" spans="2:12" ht="20.100000000000001" customHeight="1" thickBot="1" x14ac:dyDescent="0.25">
      <c r="B32" s="4" t="s">
        <v>219</v>
      </c>
      <c r="C32" s="20">
        <v>3</v>
      </c>
      <c r="D32" s="20">
        <v>5</v>
      </c>
      <c r="E32" s="20">
        <v>2</v>
      </c>
      <c r="F32" s="20">
        <v>5</v>
      </c>
      <c r="G32" s="20">
        <f t="shared" si="0"/>
        <v>15</v>
      </c>
      <c r="H32" s="20">
        <v>0</v>
      </c>
      <c r="I32" s="20">
        <v>0</v>
      </c>
      <c r="J32" s="20">
        <v>0</v>
      </c>
      <c r="K32" s="20">
        <v>0</v>
      </c>
      <c r="L32" s="20">
        <v>15</v>
      </c>
    </row>
    <row r="33" spans="2:12" ht="20.100000000000001" customHeight="1" thickBot="1" x14ac:dyDescent="0.25">
      <c r="B33" s="4" t="s">
        <v>220</v>
      </c>
      <c r="C33" s="20">
        <v>3</v>
      </c>
      <c r="D33" s="20">
        <v>1</v>
      </c>
      <c r="E33" s="20">
        <v>6</v>
      </c>
      <c r="F33" s="20">
        <v>5</v>
      </c>
      <c r="G33" s="20">
        <f t="shared" si="0"/>
        <v>15</v>
      </c>
      <c r="H33" s="20">
        <v>0</v>
      </c>
      <c r="I33" s="20">
        <v>0</v>
      </c>
      <c r="J33" s="20">
        <v>0</v>
      </c>
      <c r="K33" s="20">
        <v>0</v>
      </c>
      <c r="L33" s="20">
        <v>15</v>
      </c>
    </row>
    <row r="34" spans="2:12" ht="20.100000000000001" customHeight="1" thickBot="1" x14ac:dyDescent="0.25">
      <c r="B34" s="4" t="s">
        <v>221</v>
      </c>
      <c r="C34" s="20">
        <v>12</v>
      </c>
      <c r="D34" s="20">
        <v>17</v>
      </c>
      <c r="E34" s="20">
        <v>23</v>
      </c>
      <c r="F34" s="20">
        <v>47</v>
      </c>
      <c r="G34" s="20">
        <f t="shared" si="0"/>
        <v>99</v>
      </c>
      <c r="H34" s="20">
        <v>0</v>
      </c>
      <c r="I34" s="20">
        <v>0</v>
      </c>
      <c r="J34" s="20">
        <v>0</v>
      </c>
      <c r="K34" s="20">
        <v>0</v>
      </c>
      <c r="L34" s="20">
        <v>99</v>
      </c>
    </row>
    <row r="35" spans="2:12" ht="20.100000000000001" customHeight="1" thickBot="1" x14ac:dyDescent="0.25">
      <c r="B35" s="4" t="s">
        <v>222</v>
      </c>
      <c r="C35" s="20">
        <v>9</v>
      </c>
      <c r="D35" s="20">
        <v>2</v>
      </c>
      <c r="E35" s="20">
        <v>4</v>
      </c>
      <c r="F35" s="20">
        <v>9</v>
      </c>
      <c r="G35" s="20">
        <f t="shared" si="0"/>
        <v>24</v>
      </c>
      <c r="H35" s="20">
        <v>0</v>
      </c>
      <c r="I35" s="20">
        <v>0</v>
      </c>
      <c r="J35" s="20">
        <v>0</v>
      </c>
      <c r="K35" s="20">
        <v>0</v>
      </c>
      <c r="L35" s="20">
        <v>24</v>
      </c>
    </row>
    <row r="36" spans="2:12" ht="20.100000000000001" customHeight="1" thickBot="1" x14ac:dyDescent="0.25">
      <c r="B36" s="4" t="s">
        <v>223</v>
      </c>
      <c r="C36" s="20">
        <v>15</v>
      </c>
      <c r="D36" s="20">
        <v>23</v>
      </c>
      <c r="E36" s="20">
        <v>19</v>
      </c>
      <c r="F36" s="20">
        <v>39</v>
      </c>
      <c r="G36" s="20">
        <f t="shared" si="0"/>
        <v>96</v>
      </c>
      <c r="H36" s="20">
        <v>0</v>
      </c>
      <c r="I36" s="20">
        <v>0</v>
      </c>
      <c r="J36" s="20">
        <v>0</v>
      </c>
      <c r="K36" s="20">
        <v>0</v>
      </c>
      <c r="L36" s="20">
        <v>96</v>
      </c>
    </row>
    <row r="37" spans="2:12" ht="20.100000000000001" customHeight="1" thickBot="1" x14ac:dyDescent="0.25">
      <c r="B37" s="4" t="s">
        <v>224</v>
      </c>
      <c r="C37" s="20">
        <v>19</v>
      </c>
      <c r="D37" s="20">
        <v>11</v>
      </c>
      <c r="E37" s="20">
        <v>29</v>
      </c>
      <c r="F37" s="20">
        <v>40</v>
      </c>
      <c r="G37" s="20">
        <f t="shared" si="0"/>
        <v>99</v>
      </c>
      <c r="H37" s="20">
        <v>2</v>
      </c>
      <c r="I37" s="20">
        <v>0</v>
      </c>
      <c r="J37" s="20">
        <v>0</v>
      </c>
      <c r="K37" s="20">
        <v>0</v>
      </c>
      <c r="L37" s="20">
        <v>101</v>
      </c>
    </row>
    <row r="38" spans="2:12" ht="20.100000000000001" customHeight="1" thickBot="1" x14ac:dyDescent="0.25">
      <c r="B38" s="4" t="s">
        <v>225</v>
      </c>
      <c r="C38" s="20">
        <v>8</v>
      </c>
      <c r="D38" s="20">
        <v>3</v>
      </c>
      <c r="E38" s="20">
        <v>9</v>
      </c>
      <c r="F38" s="20">
        <v>4</v>
      </c>
      <c r="G38" s="20">
        <f t="shared" si="0"/>
        <v>24</v>
      </c>
      <c r="H38" s="20">
        <v>0</v>
      </c>
      <c r="I38" s="20">
        <v>0</v>
      </c>
      <c r="J38" s="20">
        <v>0</v>
      </c>
      <c r="K38" s="20">
        <v>0</v>
      </c>
      <c r="L38" s="20">
        <v>24</v>
      </c>
    </row>
    <row r="39" spans="2:12" ht="20.100000000000001" customHeight="1" thickBot="1" x14ac:dyDescent="0.25">
      <c r="B39" s="4" t="s">
        <v>226</v>
      </c>
      <c r="C39" s="20">
        <v>13</v>
      </c>
      <c r="D39" s="20">
        <v>3</v>
      </c>
      <c r="E39" s="20">
        <v>16</v>
      </c>
      <c r="F39" s="20">
        <v>8</v>
      </c>
      <c r="G39" s="20">
        <f t="shared" si="0"/>
        <v>40</v>
      </c>
      <c r="H39" s="20">
        <v>0</v>
      </c>
      <c r="I39" s="20">
        <v>0</v>
      </c>
      <c r="J39" s="20">
        <v>0</v>
      </c>
      <c r="K39" s="20">
        <v>0</v>
      </c>
      <c r="L39" s="20">
        <v>40</v>
      </c>
    </row>
    <row r="40" spans="2:12" ht="20.100000000000001" customHeight="1" thickBot="1" x14ac:dyDescent="0.25">
      <c r="B40" s="4" t="s">
        <v>227</v>
      </c>
      <c r="C40" s="20">
        <v>52</v>
      </c>
      <c r="D40" s="20">
        <v>16</v>
      </c>
      <c r="E40" s="20">
        <v>33</v>
      </c>
      <c r="F40" s="20">
        <v>38</v>
      </c>
      <c r="G40" s="20">
        <f t="shared" si="0"/>
        <v>139</v>
      </c>
      <c r="H40" s="20">
        <v>0</v>
      </c>
      <c r="I40" s="20">
        <v>0</v>
      </c>
      <c r="J40" s="20">
        <v>0</v>
      </c>
      <c r="K40" s="20">
        <v>0</v>
      </c>
      <c r="L40" s="20">
        <v>139</v>
      </c>
    </row>
    <row r="41" spans="2:12" ht="20.100000000000001" customHeight="1" thickBot="1" x14ac:dyDescent="0.25">
      <c r="B41" s="4" t="s">
        <v>228</v>
      </c>
      <c r="C41" s="20">
        <v>157</v>
      </c>
      <c r="D41" s="20">
        <v>79</v>
      </c>
      <c r="E41" s="20">
        <v>258</v>
      </c>
      <c r="F41" s="20">
        <v>312</v>
      </c>
      <c r="G41" s="20">
        <f t="shared" si="0"/>
        <v>806</v>
      </c>
      <c r="H41" s="20">
        <v>3</v>
      </c>
      <c r="I41" s="20">
        <v>0</v>
      </c>
      <c r="J41" s="20">
        <v>0</v>
      </c>
      <c r="K41" s="20">
        <v>0</v>
      </c>
      <c r="L41" s="20">
        <v>809</v>
      </c>
    </row>
    <row r="42" spans="2:12" ht="20.100000000000001" customHeight="1" thickBot="1" x14ac:dyDescent="0.25">
      <c r="B42" s="4" t="s">
        <v>229</v>
      </c>
      <c r="C42" s="20">
        <v>22</v>
      </c>
      <c r="D42" s="20">
        <v>19</v>
      </c>
      <c r="E42" s="20">
        <v>37</v>
      </c>
      <c r="F42" s="20">
        <v>49</v>
      </c>
      <c r="G42" s="20">
        <f t="shared" si="0"/>
        <v>127</v>
      </c>
      <c r="H42" s="20">
        <v>3</v>
      </c>
      <c r="I42" s="20">
        <v>0</v>
      </c>
      <c r="J42" s="20">
        <v>0</v>
      </c>
      <c r="K42" s="20">
        <v>1</v>
      </c>
      <c r="L42" s="20">
        <v>131</v>
      </c>
    </row>
    <row r="43" spans="2:12" ht="20.100000000000001" customHeight="1" thickBot="1" x14ac:dyDescent="0.25">
      <c r="B43" s="4" t="s">
        <v>230</v>
      </c>
      <c r="C43" s="20">
        <v>15</v>
      </c>
      <c r="D43" s="20">
        <v>10</v>
      </c>
      <c r="E43" s="20">
        <v>12</v>
      </c>
      <c r="F43" s="20">
        <v>27</v>
      </c>
      <c r="G43" s="20">
        <f t="shared" si="0"/>
        <v>64</v>
      </c>
      <c r="H43" s="20">
        <v>0</v>
      </c>
      <c r="I43" s="20">
        <v>0</v>
      </c>
      <c r="J43" s="20">
        <v>0</v>
      </c>
      <c r="K43" s="20">
        <v>0</v>
      </c>
      <c r="L43" s="20">
        <v>64</v>
      </c>
    </row>
    <row r="44" spans="2:12" ht="20.100000000000001" customHeight="1" thickBot="1" x14ac:dyDescent="0.25">
      <c r="B44" s="4" t="s">
        <v>231</v>
      </c>
      <c r="C44" s="20">
        <v>24</v>
      </c>
      <c r="D44" s="20">
        <v>31</v>
      </c>
      <c r="E44" s="20">
        <v>64</v>
      </c>
      <c r="F44" s="20">
        <v>62</v>
      </c>
      <c r="G44" s="20">
        <f t="shared" si="0"/>
        <v>181</v>
      </c>
      <c r="H44" s="20">
        <v>0</v>
      </c>
      <c r="I44" s="20">
        <v>0</v>
      </c>
      <c r="J44" s="20">
        <v>0</v>
      </c>
      <c r="K44" s="20">
        <v>0</v>
      </c>
      <c r="L44" s="20">
        <v>181</v>
      </c>
    </row>
    <row r="45" spans="2:12" ht="20.100000000000001" customHeight="1" thickBot="1" x14ac:dyDescent="0.25">
      <c r="B45" s="4" t="s">
        <v>232</v>
      </c>
      <c r="C45" s="20">
        <v>155</v>
      </c>
      <c r="D45" s="20">
        <v>88</v>
      </c>
      <c r="E45" s="20">
        <v>186</v>
      </c>
      <c r="F45" s="20">
        <v>166</v>
      </c>
      <c r="G45" s="20">
        <f t="shared" si="0"/>
        <v>595</v>
      </c>
      <c r="H45" s="20">
        <v>3</v>
      </c>
      <c r="I45" s="20">
        <v>0</v>
      </c>
      <c r="J45" s="20">
        <v>2</v>
      </c>
      <c r="K45" s="20">
        <v>0</v>
      </c>
      <c r="L45" s="20">
        <v>600</v>
      </c>
    </row>
    <row r="46" spans="2:12" ht="20.100000000000001" customHeight="1" thickBot="1" x14ac:dyDescent="0.25">
      <c r="B46" s="4" t="s">
        <v>233</v>
      </c>
      <c r="C46" s="20">
        <v>12</v>
      </c>
      <c r="D46" s="20">
        <v>6</v>
      </c>
      <c r="E46" s="20">
        <v>50</v>
      </c>
      <c r="F46" s="20">
        <v>20</v>
      </c>
      <c r="G46" s="20">
        <f t="shared" si="0"/>
        <v>88</v>
      </c>
      <c r="H46" s="20">
        <v>0</v>
      </c>
      <c r="I46" s="20">
        <v>0</v>
      </c>
      <c r="J46" s="20">
        <v>0</v>
      </c>
      <c r="K46" s="20">
        <v>0</v>
      </c>
      <c r="L46" s="20">
        <v>88</v>
      </c>
    </row>
    <row r="47" spans="2:12" ht="20.100000000000001" customHeight="1" thickBot="1" x14ac:dyDescent="0.25">
      <c r="B47" s="4" t="s">
        <v>234</v>
      </c>
      <c r="C47" s="20">
        <v>78</v>
      </c>
      <c r="D47" s="20">
        <v>41</v>
      </c>
      <c r="E47" s="20">
        <v>171</v>
      </c>
      <c r="F47" s="20">
        <v>259</v>
      </c>
      <c r="G47" s="20">
        <f t="shared" si="0"/>
        <v>549</v>
      </c>
      <c r="H47" s="20">
        <v>8</v>
      </c>
      <c r="I47" s="20">
        <v>0</v>
      </c>
      <c r="J47" s="20">
        <v>0</v>
      </c>
      <c r="K47" s="20">
        <v>0</v>
      </c>
      <c r="L47" s="20">
        <v>557</v>
      </c>
    </row>
    <row r="48" spans="2:12" ht="20.100000000000001" customHeight="1" thickBot="1" x14ac:dyDescent="0.25">
      <c r="B48" s="4" t="s">
        <v>235</v>
      </c>
      <c r="C48" s="20">
        <v>30</v>
      </c>
      <c r="D48" s="20">
        <v>16</v>
      </c>
      <c r="E48" s="20">
        <v>36</v>
      </c>
      <c r="F48" s="20">
        <v>48</v>
      </c>
      <c r="G48" s="20">
        <f t="shared" si="0"/>
        <v>130</v>
      </c>
      <c r="H48" s="20">
        <v>0</v>
      </c>
      <c r="I48" s="20">
        <v>0</v>
      </c>
      <c r="J48" s="20">
        <v>0</v>
      </c>
      <c r="K48" s="20">
        <v>0</v>
      </c>
      <c r="L48" s="20">
        <v>130</v>
      </c>
    </row>
    <row r="49" spans="2:12" ht="20.100000000000001" customHeight="1" thickBot="1" x14ac:dyDescent="0.25">
      <c r="B49" s="4" t="s">
        <v>236</v>
      </c>
      <c r="C49" s="20">
        <v>15</v>
      </c>
      <c r="D49" s="20">
        <v>3</v>
      </c>
      <c r="E49" s="20">
        <v>9</v>
      </c>
      <c r="F49" s="20">
        <v>24</v>
      </c>
      <c r="G49" s="20">
        <f t="shared" si="0"/>
        <v>51</v>
      </c>
      <c r="H49" s="20">
        <v>0</v>
      </c>
      <c r="I49" s="20">
        <v>0</v>
      </c>
      <c r="J49" s="20">
        <v>0</v>
      </c>
      <c r="K49" s="20">
        <v>0</v>
      </c>
      <c r="L49" s="20">
        <v>51</v>
      </c>
    </row>
    <row r="50" spans="2:12" ht="20.100000000000001" customHeight="1" thickBot="1" x14ac:dyDescent="0.25">
      <c r="B50" s="4" t="s">
        <v>237</v>
      </c>
      <c r="C50" s="20">
        <v>46</v>
      </c>
      <c r="D50" s="20">
        <v>29</v>
      </c>
      <c r="E50" s="20">
        <v>65</v>
      </c>
      <c r="F50" s="20">
        <v>117</v>
      </c>
      <c r="G50" s="20">
        <f t="shared" si="0"/>
        <v>257</v>
      </c>
      <c r="H50" s="20">
        <v>3</v>
      </c>
      <c r="I50" s="20">
        <v>2</v>
      </c>
      <c r="J50" s="20">
        <v>0</v>
      </c>
      <c r="K50" s="20">
        <v>0</v>
      </c>
      <c r="L50" s="20">
        <v>262</v>
      </c>
    </row>
    <row r="51" spans="2:12" ht="20.100000000000001" customHeight="1" thickBot="1" x14ac:dyDescent="0.25">
      <c r="B51" s="4" t="s">
        <v>238</v>
      </c>
      <c r="C51" s="20">
        <v>14</v>
      </c>
      <c r="D51" s="20">
        <v>6</v>
      </c>
      <c r="E51" s="20">
        <v>23</v>
      </c>
      <c r="F51" s="20">
        <v>15</v>
      </c>
      <c r="G51" s="20">
        <f t="shared" si="0"/>
        <v>58</v>
      </c>
      <c r="H51" s="20">
        <v>0</v>
      </c>
      <c r="I51" s="20">
        <v>0</v>
      </c>
      <c r="J51" s="20">
        <v>0</v>
      </c>
      <c r="K51" s="20">
        <v>0</v>
      </c>
      <c r="L51" s="20">
        <v>58</v>
      </c>
    </row>
    <row r="52" spans="2:12" ht="20.100000000000001" customHeight="1" thickBot="1" x14ac:dyDescent="0.25">
      <c r="B52" s="4" t="s">
        <v>239</v>
      </c>
      <c r="C52" s="20">
        <v>14</v>
      </c>
      <c r="D52" s="20">
        <v>9</v>
      </c>
      <c r="E52" s="20">
        <v>27</v>
      </c>
      <c r="F52" s="20">
        <v>19</v>
      </c>
      <c r="G52" s="20">
        <f t="shared" si="0"/>
        <v>69</v>
      </c>
      <c r="H52" s="20">
        <v>0</v>
      </c>
      <c r="I52" s="20">
        <v>0</v>
      </c>
      <c r="J52" s="20">
        <v>0</v>
      </c>
      <c r="K52" s="20">
        <v>0</v>
      </c>
      <c r="L52" s="20">
        <v>69</v>
      </c>
    </row>
    <row r="53" spans="2:12" ht="20.100000000000001" customHeight="1" thickBot="1" x14ac:dyDescent="0.25">
      <c r="B53" s="4" t="s">
        <v>240</v>
      </c>
      <c r="C53" s="20">
        <v>41</v>
      </c>
      <c r="D53" s="20">
        <v>24</v>
      </c>
      <c r="E53" s="20">
        <v>33</v>
      </c>
      <c r="F53" s="20">
        <v>44</v>
      </c>
      <c r="G53" s="20">
        <f t="shared" si="0"/>
        <v>142</v>
      </c>
      <c r="H53" s="20">
        <v>1</v>
      </c>
      <c r="I53" s="20">
        <v>1</v>
      </c>
      <c r="J53" s="20">
        <v>0</v>
      </c>
      <c r="K53" s="20">
        <v>0</v>
      </c>
      <c r="L53" s="20">
        <v>144</v>
      </c>
    </row>
    <row r="54" spans="2:12" ht="20.100000000000001" customHeight="1" thickBot="1" x14ac:dyDescent="0.25">
      <c r="B54" s="4" t="s">
        <v>241</v>
      </c>
      <c r="C54" s="20">
        <v>208</v>
      </c>
      <c r="D54" s="20">
        <v>129</v>
      </c>
      <c r="E54" s="20">
        <v>482</v>
      </c>
      <c r="F54" s="20">
        <v>448</v>
      </c>
      <c r="G54" s="20">
        <f t="shared" si="0"/>
        <v>1267</v>
      </c>
      <c r="H54" s="20">
        <v>1</v>
      </c>
      <c r="I54" s="20">
        <v>5</v>
      </c>
      <c r="J54" s="20">
        <v>0</v>
      </c>
      <c r="K54" s="20">
        <v>0</v>
      </c>
      <c r="L54" s="20">
        <v>1273</v>
      </c>
    </row>
    <row r="55" spans="2:12" ht="20.100000000000001" customHeight="1" thickBot="1" x14ac:dyDescent="0.25">
      <c r="B55" s="4" t="s">
        <v>242</v>
      </c>
      <c r="C55" s="20">
        <v>65</v>
      </c>
      <c r="D55" s="20">
        <v>34</v>
      </c>
      <c r="E55" s="20">
        <v>108</v>
      </c>
      <c r="F55" s="20">
        <v>94</v>
      </c>
      <c r="G55" s="20">
        <f t="shared" si="0"/>
        <v>301</v>
      </c>
      <c r="H55" s="20">
        <v>0</v>
      </c>
      <c r="I55" s="20">
        <v>0</v>
      </c>
      <c r="J55" s="20">
        <v>0</v>
      </c>
      <c r="K55" s="20">
        <v>0</v>
      </c>
      <c r="L55" s="20">
        <v>301</v>
      </c>
    </row>
    <row r="56" spans="2:12" ht="20.100000000000001" customHeight="1" thickBot="1" x14ac:dyDescent="0.25">
      <c r="B56" s="4" t="s">
        <v>243</v>
      </c>
      <c r="C56" s="20">
        <v>16</v>
      </c>
      <c r="D56" s="20">
        <v>3</v>
      </c>
      <c r="E56" s="20">
        <v>23</v>
      </c>
      <c r="F56" s="20">
        <v>42</v>
      </c>
      <c r="G56" s="20">
        <f t="shared" si="0"/>
        <v>84</v>
      </c>
      <c r="H56" s="20">
        <v>0</v>
      </c>
      <c r="I56" s="20">
        <v>0</v>
      </c>
      <c r="J56" s="20">
        <v>0</v>
      </c>
      <c r="K56" s="20">
        <v>1</v>
      </c>
      <c r="L56" s="20">
        <v>85</v>
      </c>
    </row>
    <row r="57" spans="2:12" ht="20.100000000000001" customHeight="1" thickBot="1" x14ac:dyDescent="0.25">
      <c r="B57" s="4" t="s">
        <v>244</v>
      </c>
      <c r="C57" s="20">
        <v>6</v>
      </c>
      <c r="D57" s="20">
        <v>4</v>
      </c>
      <c r="E57" s="20">
        <v>9</v>
      </c>
      <c r="F57" s="20">
        <v>3</v>
      </c>
      <c r="G57" s="20">
        <f t="shared" si="0"/>
        <v>22</v>
      </c>
      <c r="H57" s="20">
        <v>1</v>
      </c>
      <c r="I57" s="20">
        <v>1</v>
      </c>
      <c r="J57" s="20">
        <v>0</v>
      </c>
      <c r="K57" s="20">
        <v>0</v>
      </c>
      <c r="L57" s="20">
        <v>24</v>
      </c>
    </row>
    <row r="58" spans="2:12" ht="20.100000000000001" customHeight="1" thickBot="1" x14ac:dyDescent="0.25">
      <c r="B58" s="4" t="s">
        <v>270</v>
      </c>
      <c r="C58" s="20">
        <v>11</v>
      </c>
      <c r="D58" s="20">
        <v>8</v>
      </c>
      <c r="E58" s="20">
        <v>5</v>
      </c>
      <c r="F58" s="20">
        <v>17</v>
      </c>
      <c r="G58" s="20">
        <f t="shared" si="0"/>
        <v>41</v>
      </c>
      <c r="H58" s="20">
        <v>0</v>
      </c>
      <c r="I58" s="20">
        <v>0</v>
      </c>
      <c r="J58" s="20">
        <v>0</v>
      </c>
      <c r="K58" s="20">
        <v>0</v>
      </c>
      <c r="L58" s="20">
        <v>41</v>
      </c>
    </row>
    <row r="59" spans="2:12" ht="20.100000000000001" customHeight="1" thickBot="1" x14ac:dyDescent="0.25">
      <c r="B59" s="4" t="s">
        <v>246</v>
      </c>
      <c r="C59" s="20">
        <v>18</v>
      </c>
      <c r="D59" s="20">
        <v>6</v>
      </c>
      <c r="E59" s="20">
        <v>30</v>
      </c>
      <c r="F59" s="20">
        <v>42</v>
      </c>
      <c r="G59" s="20">
        <f t="shared" si="0"/>
        <v>96</v>
      </c>
      <c r="H59" s="20">
        <v>0</v>
      </c>
      <c r="I59" s="20">
        <v>0</v>
      </c>
      <c r="J59" s="20">
        <v>0</v>
      </c>
      <c r="K59" s="20">
        <v>0</v>
      </c>
      <c r="L59" s="20">
        <v>96</v>
      </c>
    </row>
    <row r="60" spans="2:12" ht="20.100000000000001" customHeight="1" thickBot="1" x14ac:dyDescent="0.25">
      <c r="B60" s="4" t="s">
        <v>247</v>
      </c>
      <c r="C60" s="20">
        <v>19</v>
      </c>
      <c r="D60" s="20">
        <v>5</v>
      </c>
      <c r="E60" s="20">
        <v>25</v>
      </c>
      <c r="F60" s="20">
        <v>24</v>
      </c>
      <c r="G60" s="20">
        <f t="shared" si="0"/>
        <v>73</v>
      </c>
      <c r="H60" s="20">
        <v>0</v>
      </c>
      <c r="I60" s="20">
        <v>2</v>
      </c>
      <c r="J60" s="20">
        <v>0</v>
      </c>
      <c r="K60" s="20">
        <v>0</v>
      </c>
      <c r="L60" s="20">
        <v>75</v>
      </c>
    </row>
    <row r="61" spans="2:12" ht="20.100000000000001" customHeight="1" thickBot="1" x14ac:dyDescent="0.25">
      <c r="B61" s="7" t="s">
        <v>22</v>
      </c>
      <c r="C61" s="9">
        <f>SUM(C11:C60)</f>
        <v>1757</v>
      </c>
      <c r="D61" s="9">
        <f t="shared" ref="D61:H61" si="1">SUM(D11:D60)</f>
        <v>1054</v>
      </c>
      <c r="E61" s="9">
        <f t="shared" si="1"/>
        <v>2977</v>
      </c>
      <c r="F61" s="9">
        <f t="shared" si="1"/>
        <v>3323</v>
      </c>
      <c r="G61" s="9">
        <f t="shared" si="0"/>
        <v>9111</v>
      </c>
      <c r="H61" s="9">
        <f t="shared" si="1"/>
        <v>31</v>
      </c>
      <c r="I61" s="9">
        <f t="shared" ref="I61:L61" si="2">SUM(I11:I60)</f>
        <v>20</v>
      </c>
      <c r="J61" s="9">
        <f t="shared" si="2"/>
        <v>14</v>
      </c>
      <c r="K61" s="9">
        <f t="shared" si="2"/>
        <v>10</v>
      </c>
      <c r="L61" s="9">
        <f t="shared" si="2"/>
        <v>9186</v>
      </c>
    </row>
    <row r="63" spans="2:12" x14ac:dyDescent="0.2">
      <c r="C63" s="58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86" t="s">
        <v>23</v>
      </c>
      <c r="D9" s="86"/>
      <c r="E9" s="86"/>
      <c r="F9" s="86"/>
      <c r="G9" s="86"/>
      <c r="H9" s="87"/>
      <c r="I9" s="88" t="s">
        <v>24</v>
      </c>
      <c r="J9" s="86"/>
      <c r="K9" s="86"/>
      <c r="L9" s="86"/>
      <c r="M9" s="86"/>
      <c r="N9" s="87"/>
      <c r="O9" s="88" t="s">
        <v>25</v>
      </c>
      <c r="P9" s="86"/>
      <c r="Q9" s="86"/>
      <c r="R9" s="86"/>
      <c r="S9" s="86"/>
      <c r="T9" s="87"/>
      <c r="U9" s="88" t="s">
        <v>26</v>
      </c>
      <c r="V9" s="86"/>
      <c r="W9" s="86"/>
      <c r="X9" s="86"/>
      <c r="Y9" s="86"/>
      <c r="Z9" s="87"/>
      <c r="AA9" s="88" t="s">
        <v>27</v>
      </c>
      <c r="AB9" s="86"/>
      <c r="AC9" s="86"/>
      <c r="AD9" s="86"/>
      <c r="AE9" s="86"/>
      <c r="AF9" s="87"/>
      <c r="AG9" s="88" t="s">
        <v>28</v>
      </c>
      <c r="AH9" s="86"/>
      <c r="AI9" s="86"/>
      <c r="AJ9" s="86"/>
      <c r="AK9" s="86"/>
      <c r="AL9" s="87"/>
      <c r="AM9" s="88" t="s">
        <v>29</v>
      </c>
      <c r="AN9" s="86"/>
      <c r="AO9" s="86"/>
      <c r="AP9" s="86"/>
      <c r="AQ9" s="86"/>
      <c r="AR9" s="87"/>
      <c r="AS9" s="88" t="s">
        <v>30</v>
      </c>
      <c r="AT9" s="86"/>
      <c r="AU9" s="86"/>
      <c r="AV9" s="86"/>
      <c r="AW9" s="86"/>
      <c r="AX9" s="86"/>
    </row>
    <row r="10" spans="2:50" ht="41.25" customHeight="1" thickBot="1" x14ac:dyDescent="0.25">
      <c r="C10" s="82" t="s">
        <v>31</v>
      </c>
      <c r="D10" s="84" t="s">
        <v>272</v>
      </c>
      <c r="E10" s="85"/>
      <c r="F10" s="82" t="s">
        <v>32</v>
      </c>
      <c r="G10" s="82" t="s">
        <v>33</v>
      </c>
      <c r="H10" s="82" t="s">
        <v>34</v>
      </c>
      <c r="I10" s="82" t="s">
        <v>31</v>
      </c>
      <c r="J10" s="84" t="s">
        <v>272</v>
      </c>
      <c r="K10" s="85"/>
      <c r="L10" s="82" t="s">
        <v>32</v>
      </c>
      <c r="M10" s="82" t="s">
        <v>33</v>
      </c>
      <c r="N10" s="82" t="s">
        <v>34</v>
      </c>
      <c r="O10" s="82" t="s">
        <v>31</v>
      </c>
      <c r="P10" s="84" t="s">
        <v>272</v>
      </c>
      <c r="Q10" s="85"/>
      <c r="R10" s="82" t="s">
        <v>32</v>
      </c>
      <c r="S10" s="82" t="s">
        <v>33</v>
      </c>
      <c r="T10" s="82" t="s">
        <v>34</v>
      </c>
      <c r="U10" s="82" t="s">
        <v>31</v>
      </c>
      <c r="V10" s="84" t="s">
        <v>272</v>
      </c>
      <c r="W10" s="85"/>
      <c r="X10" s="82" t="s">
        <v>32</v>
      </c>
      <c r="Y10" s="82" t="s">
        <v>33</v>
      </c>
      <c r="Z10" s="82" t="s">
        <v>34</v>
      </c>
      <c r="AA10" s="82" t="s">
        <v>31</v>
      </c>
      <c r="AB10" s="84" t="s">
        <v>272</v>
      </c>
      <c r="AC10" s="85"/>
      <c r="AD10" s="82" t="s">
        <v>32</v>
      </c>
      <c r="AE10" s="82" t="s">
        <v>33</v>
      </c>
      <c r="AF10" s="82" t="s">
        <v>34</v>
      </c>
      <c r="AG10" s="82" t="s">
        <v>31</v>
      </c>
      <c r="AH10" s="84" t="s">
        <v>272</v>
      </c>
      <c r="AI10" s="85"/>
      <c r="AJ10" s="82" t="s">
        <v>32</v>
      </c>
      <c r="AK10" s="82" t="s">
        <v>33</v>
      </c>
      <c r="AL10" s="82" t="s">
        <v>34</v>
      </c>
      <c r="AM10" s="82" t="s">
        <v>31</v>
      </c>
      <c r="AN10" s="84" t="s">
        <v>272</v>
      </c>
      <c r="AO10" s="85"/>
      <c r="AP10" s="82" t="s">
        <v>32</v>
      </c>
      <c r="AQ10" s="82" t="s">
        <v>33</v>
      </c>
      <c r="AR10" s="82" t="s">
        <v>34</v>
      </c>
      <c r="AS10" s="82" t="s">
        <v>31</v>
      </c>
      <c r="AT10" s="84" t="s">
        <v>272</v>
      </c>
      <c r="AU10" s="85"/>
      <c r="AV10" s="82" t="s">
        <v>32</v>
      </c>
      <c r="AW10" s="82" t="s">
        <v>33</v>
      </c>
      <c r="AX10" s="82" t="s">
        <v>34</v>
      </c>
    </row>
    <row r="11" spans="2:50" ht="15" thickBot="1" x14ac:dyDescent="0.25">
      <c r="C11" s="83"/>
      <c r="D11" s="75" t="s">
        <v>273</v>
      </c>
      <c r="E11" s="75" t="s">
        <v>274</v>
      </c>
      <c r="F11" s="83"/>
      <c r="G11" s="83"/>
      <c r="H11" s="83"/>
      <c r="I11" s="83"/>
      <c r="J11" s="75" t="s">
        <v>273</v>
      </c>
      <c r="K11" s="75" t="s">
        <v>274</v>
      </c>
      <c r="L11" s="83"/>
      <c r="M11" s="83"/>
      <c r="N11" s="83"/>
      <c r="O11" s="83"/>
      <c r="P11" s="75" t="s">
        <v>273</v>
      </c>
      <c r="Q11" s="75" t="s">
        <v>274</v>
      </c>
      <c r="R11" s="83"/>
      <c r="S11" s="83"/>
      <c r="T11" s="83"/>
      <c r="U11" s="83"/>
      <c r="V11" s="75" t="s">
        <v>273</v>
      </c>
      <c r="W11" s="75" t="s">
        <v>274</v>
      </c>
      <c r="X11" s="83"/>
      <c r="Y11" s="83"/>
      <c r="Z11" s="83"/>
      <c r="AA11" s="83"/>
      <c r="AB11" s="75" t="s">
        <v>273</v>
      </c>
      <c r="AC11" s="75" t="s">
        <v>274</v>
      </c>
      <c r="AD11" s="83"/>
      <c r="AE11" s="83"/>
      <c r="AF11" s="83"/>
      <c r="AG11" s="83"/>
      <c r="AH11" s="75" t="s">
        <v>273</v>
      </c>
      <c r="AI11" s="75" t="s">
        <v>274</v>
      </c>
      <c r="AJ11" s="83"/>
      <c r="AK11" s="83"/>
      <c r="AL11" s="83"/>
      <c r="AM11" s="83"/>
      <c r="AN11" s="75" t="s">
        <v>273</v>
      </c>
      <c r="AO11" s="75" t="s">
        <v>274</v>
      </c>
      <c r="AP11" s="83"/>
      <c r="AQ11" s="83"/>
      <c r="AR11" s="83"/>
      <c r="AS11" s="83"/>
      <c r="AT11" s="75" t="s">
        <v>273</v>
      </c>
      <c r="AU11" s="75" t="s">
        <v>274</v>
      </c>
      <c r="AV11" s="83"/>
      <c r="AW11" s="83"/>
      <c r="AX11" s="83"/>
    </row>
    <row r="12" spans="2:50" ht="20.100000000000001" customHeight="1" thickBot="1" x14ac:dyDescent="0.25">
      <c r="B12" s="3" t="s">
        <v>198</v>
      </c>
      <c r="C12" s="19">
        <v>991</v>
      </c>
      <c r="D12" s="19">
        <v>34</v>
      </c>
      <c r="E12" s="19">
        <v>14</v>
      </c>
      <c r="F12" s="19">
        <v>0</v>
      </c>
      <c r="G12" s="19">
        <v>1019</v>
      </c>
      <c r="H12" s="19">
        <v>637</v>
      </c>
      <c r="I12" s="19">
        <v>292</v>
      </c>
      <c r="J12" s="19">
        <v>24</v>
      </c>
      <c r="K12" s="19">
        <v>2</v>
      </c>
      <c r="L12" s="19">
        <v>0</v>
      </c>
      <c r="M12" s="19">
        <v>328</v>
      </c>
      <c r="N12" s="19">
        <v>4</v>
      </c>
      <c r="O12" s="19">
        <v>6</v>
      </c>
      <c r="P12" s="19">
        <v>0</v>
      </c>
      <c r="Q12" s="19">
        <v>0</v>
      </c>
      <c r="R12" s="19">
        <v>0</v>
      </c>
      <c r="S12" s="19">
        <v>1</v>
      </c>
      <c r="T12" s="19">
        <v>8</v>
      </c>
      <c r="U12" s="19">
        <v>459</v>
      </c>
      <c r="V12" s="19">
        <v>10</v>
      </c>
      <c r="W12" s="19">
        <v>12</v>
      </c>
      <c r="X12" s="19">
        <v>0</v>
      </c>
      <c r="Y12" s="19">
        <v>455</v>
      </c>
      <c r="Z12" s="19">
        <v>418</v>
      </c>
      <c r="AA12" s="19">
        <v>209</v>
      </c>
      <c r="AB12" s="19">
        <v>0</v>
      </c>
      <c r="AC12" s="19">
        <v>0</v>
      </c>
      <c r="AD12" s="19">
        <v>0</v>
      </c>
      <c r="AE12" s="19">
        <v>216</v>
      </c>
      <c r="AF12" s="19">
        <v>191</v>
      </c>
      <c r="AG12" s="19">
        <v>25</v>
      </c>
      <c r="AH12" s="19">
        <v>0</v>
      </c>
      <c r="AI12" s="19">
        <v>0</v>
      </c>
      <c r="AJ12" s="19">
        <v>0</v>
      </c>
      <c r="AK12" s="19">
        <v>19</v>
      </c>
      <c r="AL12" s="19">
        <v>16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</row>
    <row r="13" spans="2:50" ht="20.100000000000001" customHeight="1" thickBot="1" x14ac:dyDescent="0.25">
      <c r="B13" s="4" t="s">
        <v>199</v>
      </c>
      <c r="C13" s="20">
        <v>1498</v>
      </c>
      <c r="D13" s="20">
        <v>93</v>
      </c>
      <c r="E13" s="20">
        <v>2</v>
      </c>
      <c r="F13" s="20">
        <v>1</v>
      </c>
      <c r="G13" s="20">
        <v>1487</v>
      </c>
      <c r="H13" s="20">
        <v>1665</v>
      </c>
      <c r="I13" s="20">
        <v>435</v>
      </c>
      <c r="J13" s="20">
        <v>35</v>
      </c>
      <c r="K13" s="20">
        <v>0</v>
      </c>
      <c r="L13" s="20">
        <v>0</v>
      </c>
      <c r="M13" s="20">
        <v>465</v>
      </c>
      <c r="N13" s="20">
        <v>9</v>
      </c>
      <c r="O13" s="20">
        <v>11</v>
      </c>
      <c r="P13" s="20">
        <v>0</v>
      </c>
      <c r="Q13" s="20">
        <v>0</v>
      </c>
      <c r="R13" s="20">
        <v>1</v>
      </c>
      <c r="S13" s="20">
        <v>6</v>
      </c>
      <c r="T13" s="20">
        <v>32</v>
      </c>
      <c r="U13" s="20">
        <v>704</v>
      </c>
      <c r="V13" s="20">
        <v>57</v>
      </c>
      <c r="W13" s="20">
        <v>2</v>
      </c>
      <c r="X13" s="20">
        <v>0</v>
      </c>
      <c r="Y13" s="20">
        <v>674</v>
      </c>
      <c r="Z13" s="20">
        <v>1099</v>
      </c>
      <c r="AA13" s="20">
        <v>289</v>
      </c>
      <c r="AB13" s="20">
        <v>0</v>
      </c>
      <c r="AC13" s="20">
        <v>0</v>
      </c>
      <c r="AD13" s="20">
        <v>0</v>
      </c>
      <c r="AE13" s="20">
        <v>278</v>
      </c>
      <c r="AF13" s="20">
        <v>488</v>
      </c>
      <c r="AG13" s="20">
        <v>59</v>
      </c>
      <c r="AH13" s="20">
        <v>1</v>
      </c>
      <c r="AI13" s="20">
        <v>0</v>
      </c>
      <c r="AJ13" s="20">
        <v>0</v>
      </c>
      <c r="AK13" s="20">
        <v>63</v>
      </c>
      <c r="AL13" s="20">
        <v>33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1</v>
      </c>
      <c r="AX13" s="20">
        <v>4</v>
      </c>
    </row>
    <row r="14" spans="2:50" ht="20.100000000000001" customHeight="1" thickBot="1" x14ac:dyDescent="0.25">
      <c r="B14" s="4" t="s">
        <v>200</v>
      </c>
      <c r="C14" s="20">
        <v>583</v>
      </c>
      <c r="D14" s="20">
        <v>150</v>
      </c>
      <c r="E14" s="20">
        <v>1</v>
      </c>
      <c r="F14" s="20">
        <v>3</v>
      </c>
      <c r="G14" s="20">
        <v>673</v>
      </c>
      <c r="H14" s="20">
        <v>609</v>
      </c>
      <c r="I14" s="20">
        <v>199</v>
      </c>
      <c r="J14" s="20">
        <v>43</v>
      </c>
      <c r="K14" s="20">
        <v>1</v>
      </c>
      <c r="L14" s="20">
        <v>0</v>
      </c>
      <c r="M14" s="20">
        <v>244</v>
      </c>
      <c r="N14" s="20">
        <v>9</v>
      </c>
      <c r="O14" s="20">
        <v>1</v>
      </c>
      <c r="P14" s="20">
        <v>0</v>
      </c>
      <c r="Q14" s="20">
        <v>0</v>
      </c>
      <c r="R14" s="20">
        <v>0</v>
      </c>
      <c r="S14" s="20">
        <v>1</v>
      </c>
      <c r="T14" s="20">
        <v>3</v>
      </c>
      <c r="U14" s="20">
        <v>225</v>
      </c>
      <c r="V14" s="20">
        <v>107</v>
      </c>
      <c r="W14" s="20">
        <v>0</v>
      </c>
      <c r="X14" s="20">
        <v>3</v>
      </c>
      <c r="Y14" s="20">
        <v>280</v>
      </c>
      <c r="Z14" s="20">
        <v>389</v>
      </c>
      <c r="AA14" s="20">
        <v>129</v>
      </c>
      <c r="AB14" s="20">
        <v>0</v>
      </c>
      <c r="AC14" s="20">
        <v>0</v>
      </c>
      <c r="AD14" s="20">
        <v>0</v>
      </c>
      <c r="AE14" s="20">
        <v>124</v>
      </c>
      <c r="AF14" s="20">
        <v>182</v>
      </c>
      <c r="AG14" s="20">
        <v>29</v>
      </c>
      <c r="AH14" s="20">
        <v>0</v>
      </c>
      <c r="AI14" s="20">
        <v>0</v>
      </c>
      <c r="AJ14" s="20">
        <v>0</v>
      </c>
      <c r="AK14" s="20">
        <v>24</v>
      </c>
      <c r="AL14" s="20">
        <v>26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</row>
    <row r="15" spans="2:50" ht="20.100000000000001" customHeight="1" thickBot="1" x14ac:dyDescent="0.25">
      <c r="B15" s="4" t="s">
        <v>201</v>
      </c>
      <c r="C15" s="20">
        <v>987</v>
      </c>
      <c r="D15" s="20">
        <v>139</v>
      </c>
      <c r="E15" s="20">
        <v>89</v>
      </c>
      <c r="F15" s="20">
        <v>11</v>
      </c>
      <c r="G15" s="20">
        <v>1162</v>
      </c>
      <c r="H15" s="20">
        <v>654</v>
      </c>
      <c r="I15" s="20">
        <v>278</v>
      </c>
      <c r="J15" s="20">
        <v>67</v>
      </c>
      <c r="K15" s="20">
        <v>3</v>
      </c>
      <c r="L15" s="20">
        <v>0</v>
      </c>
      <c r="M15" s="20">
        <v>349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511</v>
      </c>
      <c r="V15" s="20">
        <v>70</v>
      </c>
      <c r="W15" s="20">
        <v>86</v>
      </c>
      <c r="X15" s="20">
        <v>11</v>
      </c>
      <c r="Y15" s="20">
        <v>646</v>
      </c>
      <c r="Z15" s="20">
        <v>433</v>
      </c>
      <c r="AA15" s="20">
        <v>130</v>
      </c>
      <c r="AB15" s="20">
        <v>0</v>
      </c>
      <c r="AC15" s="20">
        <v>0</v>
      </c>
      <c r="AD15" s="20">
        <v>0</v>
      </c>
      <c r="AE15" s="20">
        <v>99</v>
      </c>
      <c r="AF15" s="20">
        <v>200</v>
      </c>
      <c r="AG15" s="20">
        <v>68</v>
      </c>
      <c r="AH15" s="20">
        <v>2</v>
      </c>
      <c r="AI15" s="20">
        <v>0</v>
      </c>
      <c r="AJ15" s="20">
        <v>0</v>
      </c>
      <c r="AK15" s="20">
        <v>67</v>
      </c>
      <c r="AL15" s="20">
        <v>19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1</v>
      </c>
      <c r="AX15" s="20">
        <v>2</v>
      </c>
    </row>
    <row r="16" spans="2:50" ht="20.100000000000001" customHeight="1" thickBot="1" x14ac:dyDescent="0.25">
      <c r="B16" s="4" t="s">
        <v>202</v>
      </c>
      <c r="C16" s="20">
        <v>510</v>
      </c>
      <c r="D16" s="20">
        <v>89</v>
      </c>
      <c r="E16" s="20">
        <v>4</v>
      </c>
      <c r="F16" s="20">
        <v>0</v>
      </c>
      <c r="G16" s="20">
        <v>536</v>
      </c>
      <c r="H16" s="20">
        <v>859</v>
      </c>
      <c r="I16" s="20">
        <v>190</v>
      </c>
      <c r="J16" s="20">
        <v>22</v>
      </c>
      <c r="K16" s="20">
        <v>0</v>
      </c>
      <c r="L16" s="20">
        <v>0</v>
      </c>
      <c r="M16" s="20">
        <v>210</v>
      </c>
      <c r="N16" s="20">
        <v>6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5</v>
      </c>
      <c r="U16" s="20">
        <v>252</v>
      </c>
      <c r="V16" s="20">
        <v>65</v>
      </c>
      <c r="W16" s="20">
        <v>4</v>
      </c>
      <c r="X16" s="20">
        <v>0</v>
      </c>
      <c r="Y16" s="20">
        <v>256</v>
      </c>
      <c r="Z16" s="20">
        <v>664</v>
      </c>
      <c r="AA16" s="20">
        <v>49</v>
      </c>
      <c r="AB16" s="20">
        <v>0</v>
      </c>
      <c r="AC16" s="20">
        <v>0</v>
      </c>
      <c r="AD16" s="20">
        <v>0</v>
      </c>
      <c r="AE16" s="20">
        <v>49</v>
      </c>
      <c r="AF16" s="20">
        <v>162</v>
      </c>
      <c r="AG16" s="20">
        <v>17</v>
      </c>
      <c r="AH16" s="20">
        <v>2</v>
      </c>
      <c r="AI16" s="20">
        <v>0</v>
      </c>
      <c r="AJ16" s="20">
        <v>0</v>
      </c>
      <c r="AK16" s="20">
        <v>20</v>
      </c>
      <c r="AL16" s="20">
        <v>20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2</v>
      </c>
      <c r="AT16" s="20">
        <v>0</v>
      </c>
      <c r="AU16" s="20">
        <v>0</v>
      </c>
      <c r="AV16" s="20">
        <v>0</v>
      </c>
      <c r="AW16" s="20">
        <v>1</v>
      </c>
      <c r="AX16" s="20">
        <v>2</v>
      </c>
    </row>
    <row r="17" spans="2:50" ht="20.100000000000001" customHeight="1" thickBot="1" x14ac:dyDescent="0.25">
      <c r="B17" s="4" t="s">
        <v>203</v>
      </c>
      <c r="C17" s="20">
        <v>496</v>
      </c>
      <c r="D17" s="20">
        <v>66</v>
      </c>
      <c r="E17" s="20">
        <v>13</v>
      </c>
      <c r="F17" s="20">
        <v>27</v>
      </c>
      <c r="G17" s="20">
        <v>558</v>
      </c>
      <c r="H17" s="20">
        <v>481</v>
      </c>
      <c r="I17" s="20">
        <v>114</v>
      </c>
      <c r="J17" s="20">
        <v>7</v>
      </c>
      <c r="K17" s="20">
        <v>0</v>
      </c>
      <c r="L17" s="20">
        <v>0</v>
      </c>
      <c r="M17" s="20">
        <v>127</v>
      </c>
      <c r="N17" s="20">
        <v>4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275</v>
      </c>
      <c r="V17" s="20">
        <v>59</v>
      </c>
      <c r="W17" s="20">
        <v>13</v>
      </c>
      <c r="X17" s="20">
        <v>27</v>
      </c>
      <c r="Y17" s="20">
        <v>341</v>
      </c>
      <c r="Z17" s="20">
        <v>345</v>
      </c>
      <c r="AA17" s="20">
        <v>86</v>
      </c>
      <c r="AB17" s="20">
        <v>0</v>
      </c>
      <c r="AC17" s="20">
        <v>0</v>
      </c>
      <c r="AD17" s="20">
        <v>0</v>
      </c>
      <c r="AE17" s="20">
        <v>72</v>
      </c>
      <c r="AF17" s="20">
        <v>119</v>
      </c>
      <c r="AG17" s="20">
        <v>21</v>
      </c>
      <c r="AH17" s="20">
        <v>0</v>
      </c>
      <c r="AI17" s="20">
        <v>0</v>
      </c>
      <c r="AJ17" s="20">
        <v>0</v>
      </c>
      <c r="AK17" s="20">
        <v>18</v>
      </c>
      <c r="AL17" s="20">
        <v>12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1</v>
      </c>
    </row>
    <row r="18" spans="2:50" ht="20.100000000000001" customHeight="1" thickBot="1" x14ac:dyDescent="0.25">
      <c r="B18" s="4" t="s">
        <v>204</v>
      </c>
      <c r="C18" s="20">
        <v>1693</v>
      </c>
      <c r="D18" s="20">
        <v>381</v>
      </c>
      <c r="E18" s="20">
        <v>187</v>
      </c>
      <c r="F18" s="20">
        <v>10</v>
      </c>
      <c r="G18" s="20">
        <v>2186</v>
      </c>
      <c r="H18" s="20">
        <v>1578</v>
      </c>
      <c r="I18" s="20">
        <v>522</v>
      </c>
      <c r="J18" s="20">
        <v>143</v>
      </c>
      <c r="K18" s="20">
        <v>11</v>
      </c>
      <c r="L18" s="20">
        <v>1</v>
      </c>
      <c r="M18" s="20">
        <v>661</v>
      </c>
      <c r="N18" s="20">
        <v>25</v>
      </c>
      <c r="O18" s="20">
        <v>2</v>
      </c>
      <c r="P18" s="20">
        <v>0</v>
      </c>
      <c r="Q18" s="20">
        <v>0</v>
      </c>
      <c r="R18" s="20">
        <v>1</v>
      </c>
      <c r="S18" s="20">
        <v>2</v>
      </c>
      <c r="T18" s="20">
        <v>11</v>
      </c>
      <c r="U18" s="20">
        <v>812</v>
      </c>
      <c r="V18" s="20">
        <v>237</v>
      </c>
      <c r="W18" s="20">
        <v>175</v>
      </c>
      <c r="X18" s="20">
        <v>3</v>
      </c>
      <c r="Y18" s="20">
        <v>1111</v>
      </c>
      <c r="Z18" s="20">
        <v>990</v>
      </c>
      <c r="AA18" s="20">
        <v>277</v>
      </c>
      <c r="AB18" s="20">
        <v>0</v>
      </c>
      <c r="AC18" s="20">
        <v>0</v>
      </c>
      <c r="AD18" s="20">
        <v>1</v>
      </c>
      <c r="AE18" s="20">
        <v>333</v>
      </c>
      <c r="AF18" s="20">
        <v>509</v>
      </c>
      <c r="AG18" s="20">
        <v>76</v>
      </c>
      <c r="AH18" s="20">
        <v>1</v>
      </c>
      <c r="AI18" s="20">
        <v>1</v>
      </c>
      <c r="AJ18" s="20">
        <v>1</v>
      </c>
      <c r="AK18" s="20">
        <v>78</v>
      </c>
      <c r="AL18" s="20">
        <v>37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4</v>
      </c>
      <c r="AT18" s="20">
        <v>0</v>
      </c>
      <c r="AU18" s="20">
        <v>0</v>
      </c>
      <c r="AV18" s="20">
        <v>3</v>
      </c>
      <c r="AW18" s="20">
        <v>1</v>
      </c>
      <c r="AX18" s="20">
        <v>6</v>
      </c>
    </row>
    <row r="19" spans="2:50" ht="20.100000000000001" customHeight="1" thickBot="1" x14ac:dyDescent="0.25">
      <c r="B19" s="4" t="s">
        <v>205</v>
      </c>
      <c r="C19" s="20">
        <v>1455</v>
      </c>
      <c r="D19" s="20">
        <v>262</v>
      </c>
      <c r="E19" s="20">
        <v>421</v>
      </c>
      <c r="F19" s="20">
        <v>9</v>
      </c>
      <c r="G19" s="20">
        <v>2189</v>
      </c>
      <c r="H19" s="20">
        <v>1465</v>
      </c>
      <c r="I19" s="20">
        <v>354</v>
      </c>
      <c r="J19" s="20">
        <v>10</v>
      </c>
      <c r="K19" s="20">
        <v>0</v>
      </c>
      <c r="L19" s="20">
        <v>0</v>
      </c>
      <c r="M19" s="20">
        <v>371</v>
      </c>
      <c r="N19" s="20">
        <v>1</v>
      </c>
      <c r="O19" s="20">
        <v>1</v>
      </c>
      <c r="P19" s="20">
        <v>0</v>
      </c>
      <c r="Q19" s="20">
        <v>0</v>
      </c>
      <c r="R19" s="20">
        <v>0</v>
      </c>
      <c r="S19" s="20">
        <v>1</v>
      </c>
      <c r="T19" s="20">
        <v>7</v>
      </c>
      <c r="U19" s="20">
        <v>693</v>
      </c>
      <c r="V19" s="20">
        <v>252</v>
      </c>
      <c r="W19" s="20">
        <v>421</v>
      </c>
      <c r="X19" s="20">
        <v>3</v>
      </c>
      <c r="Y19" s="20">
        <v>1415</v>
      </c>
      <c r="Z19" s="20">
        <v>857</v>
      </c>
      <c r="AA19" s="20">
        <v>297</v>
      </c>
      <c r="AB19" s="20">
        <v>0</v>
      </c>
      <c r="AC19" s="20">
        <v>0</v>
      </c>
      <c r="AD19" s="20">
        <v>5</v>
      </c>
      <c r="AE19" s="20">
        <v>311</v>
      </c>
      <c r="AF19" s="20">
        <v>483</v>
      </c>
      <c r="AG19" s="20">
        <v>110</v>
      </c>
      <c r="AH19" s="20">
        <v>0</v>
      </c>
      <c r="AI19" s="20">
        <v>0</v>
      </c>
      <c r="AJ19" s="20">
        <v>1</v>
      </c>
      <c r="AK19" s="20">
        <v>90</v>
      </c>
      <c r="AL19" s="20">
        <v>116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1</v>
      </c>
      <c r="AX19" s="20">
        <v>1</v>
      </c>
    </row>
    <row r="20" spans="2:50" ht="20.100000000000001" customHeight="1" thickBot="1" x14ac:dyDescent="0.25">
      <c r="B20" s="4" t="s">
        <v>206</v>
      </c>
      <c r="C20" s="20">
        <v>107</v>
      </c>
      <c r="D20" s="20">
        <v>0</v>
      </c>
      <c r="E20" s="20">
        <v>0</v>
      </c>
      <c r="F20" s="20">
        <v>1</v>
      </c>
      <c r="G20" s="20">
        <v>117</v>
      </c>
      <c r="H20" s="20">
        <v>100</v>
      </c>
      <c r="I20" s="20">
        <v>34</v>
      </c>
      <c r="J20" s="20">
        <v>0</v>
      </c>
      <c r="K20" s="20">
        <v>0</v>
      </c>
      <c r="L20" s="20">
        <v>0</v>
      </c>
      <c r="M20" s="20">
        <v>35</v>
      </c>
      <c r="N20" s="20">
        <v>1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54</v>
      </c>
      <c r="V20" s="20">
        <v>0</v>
      </c>
      <c r="W20" s="20">
        <v>0</v>
      </c>
      <c r="X20" s="20">
        <v>0</v>
      </c>
      <c r="Y20" s="20">
        <v>49</v>
      </c>
      <c r="Z20" s="20">
        <v>78</v>
      </c>
      <c r="AA20" s="20">
        <v>14</v>
      </c>
      <c r="AB20" s="20">
        <v>0</v>
      </c>
      <c r="AC20" s="20">
        <v>0</v>
      </c>
      <c r="AD20" s="20">
        <v>1</v>
      </c>
      <c r="AE20" s="20">
        <v>28</v>
      </c>
      <c r="AF20" s="20">
        <v>20</v>
      </c>
      <c r="AG20" s="20">
        <v>4</v>
      </c>
      <c r="AH20" s="20">
        <v>0</v>
      </c>
      <c r="AI20" s="20">
        <v>0</v>
      </c>
      <c r="AJ20" s="20">
        <v>0</v>
      </c>
      <c r="AK20" s="20">
        <v>4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1</v>
      </c>
      <c r="AT20" s="20">
        <v>0</v>
      </c>
      <c r="AU20" s="20">
        <v>0</v>
      </c>
      <c r="AV20" s="20">
        <v>0</v>
      </c>
      <c r="AW20" s="20">
        <v>1</v>
      </c>
      <c r="AX20" s="20">
        <v>1</v>
      </c>
    </row>
    <row r="21" spans="2:50" ht="20.100000000000001" customHeight="1" thickBot="1" x14ac:dyDescent="0.25">
      <c r="B21" s="4" t="s">
        <v>207</v>
      </c>
      <c r="C21" s="20">
        <v>77</v>
      </c>
      <c r="D21" s="20">
        <v>0</v>
      </c>
      <c r="E21" s="20">
        <v>0</v>
      </c>
      <c r="F21" s="20">
        <v>1</v>
      </c>
      <c r="G21" s="20">
        <v>59</v>
      </c>
      <c r="H21" s="20">
        <v>65</v>
      </c>
      <c r="I21" s="20">
        <v>19</v>
      </c>
      <c r="J21" s="20">
        <v>0</v>
      </c>
      <c r="K21" s="20">
        <v>0</v>
      </c>
      <c r="L21" s="20">
        <v>1</v>
      </c>
      <c r="M21" s="20">
        <v>19</v>
      </c>
      <c r="N21" s="20">
        <v>2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43</v>
      </c>
      <c r="V21" s="20">
        <v>0</v>
      </c>
      <c r="W21" s="20">
        <v>0</v>
      </c>
      <c r="X21" s="20">
        <v>0</v>
      </c>
      <c r="Y21" s="20">
        <v>35</v>
      </c>
      <c r="Z21" s="20">
        <v>44</v>
      </c>
      <c r="AA21" s="20">
        <v>12</v>
      </c>
      <c r="AB21" s="20">
        <v>0</v>
      </c>
      <c r="AC21" s="20">
        <v>0</v>
      </c>
      <c r="AD21" s="20">
        <v>0</v>
      </c>
      <c r="AE21" s="20">
        <v>2</v>
      </c>
      <c r="AF21" s="20">
        <v>19</v>
      </c>
      <c r="AG21" s="20">
        <v>3</v>
      </c>
      <c r="AH21" s="20">
        <v>0</v>
      </c>
      <c r="AI21" s="20">
        <v>0</v>
      </c>
      <c r="AJ21" s="20">
        <v>0</v>
      </c>
      <c r="AK21" s="20">
        <v>3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</row>
    <row r="22" spans="2:50" ht="20.100000000000001" customHeight="1" thickBot="1" x14ac:dyDescent="0.25">
      <c r="B22" s="4" t="s">
        <v>208</v>
      </c>
      <c r="C22" s="20">
        <v>531</v>
      </c>
      <c r="D22" s="20">
        <v>240</v>
      </c>
      <c r="E22" s="20">
        <v>103</v>
      </c>
      <c r="F22" s="20">
        <v>0</v>
      </c>
      <c r="G22" s="20">
        <v>870</v>
      </c>
      <c r="H22" s="20">
        <v>637</v>
      </c>
      <c r="I22" s="20">
        <v>184</v>
      </c>
      <c r="J22" s="20">
        <v>39</v>
      </c>
      <c r="K22" s="20">
        <v>0</v>
      </c>
      <c r="L22" s="20">
        <v>0</v>
      </c>
      <c r="M22" s="20">
        <v>225</v>
      </c>
      <c r="N22" s="20">
        <v>5</v>
      </c>
      <c r="O22" s="20">
        <v>1</v>
      </c>
      <c r="P22" s="20">
        <v>0</v>
      </c>
      <c r="Q22" s="20">
        <v>0</v>
      </c>
      <c r="R22" s="20">
        <v>0</v>
      </c>
      <c r="S22" s="20">
        <v>0</v>
      </c>
      <c r="T22" s="20">
        <v>4</v>
      </c>
      <c r="U22" s="20">
        <v>249</v>
      </c>
      <c r="V22" s="20">
        <v>198</v>
      </c>
      <c r="W22" s="20">
        <v>103</v>
      </c>
      <c r="X22" s="20">
        <v>0</v>
      </c>
      <c r="Y22" s="20">
        <v>561</v>
      </c>
      <c r="Z22" s="20">
        <v>462</v>
      </c>
      <c r="AA22" s="20">
        <v>70</v>
      </c>
      <c r="AB22" s="20">
        <v>0</v>
      </c>
      <c r="AC22" s="20">
        <v>0</v>
      </c>
      <c r="AD22" s="20">
        <v>0</v>
      </c>
      <c r="AE22" s="20">
        <v>52</v>
      </c>
      <c r="AF22" s="20">
        <v>134</v>
      </c>
      <c r="AG22" s="20">
        <v>27</v>
      </c>
      <c r="AH22" s="20">
        <v>3</v>
      </c>
      <c r="AI22" s="20">
        <v>0</v>
      </c>
      <c r="AJ22" s="20">
        <v>0</v>
      </c>
      <c r="AK22" s="20">
        <v>32</v>
      </c>
      <c r="AL22" s="20">
        <v>32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</row>
    <row r="23" spans="2:50" ht="20.100000000000001" customHeight="1" thickBot="1" x14ac:dyDescent="0.25">
      <c r="B23" s="4" t="s">
        <v>209</v>
      </c>
      <c r="C23" s="20">
        <v>788</v>
      </c>
      <c r="D23" s="20">
        <v>62</v>
      </c>
      <c r="E23" s="20">
        <v>22</v>
      </c>
      <c r="F23" s="20">
        <v>3</v>
      </c>
      <c r="G23" s="20">
        <v>794</v>
      </c>
      <c r="H23" s="20">
        <v>759</v>
      </c>
      <c r="I23" s="20">
        <v>209</v>
      </c>
      <c r="J23" s="20">
        <v>19</v>
      </c>
      <c r="K23" s="20">
        <v>0</v>
      </c>
      <c r="L23" s="20">
        <v>1</v>
      </c>
      <c r="M23" s="20">
        <v>231</v>
      </c>
      <c r="N23" s="20">
        <v>7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6</v>
      </c>
      <c r="U23" s="20">
        <v>424</v>
      </c>
      <c r="V23" s="20">
        <v>43</v>
      </c>
      <c r="W23" s="20">
        <v>22</v>
      </c>
      <c r="X23" s="20">
        <v>2</v>
      </c>
      <c r="Y23" s="20">
        <v>418</v>
      </c>
      <c r="Z23" s="20">
        <v>529</v>
      </c>
      <c r="AA23" s="20">
        <v>132</v>
      </c>
      <c r="AB23" s="20">
        <v>0</v>
      </c>
      <c r="AC23" s="20">
        <v>0</v>
      </c>
      <c r="AD23" s="20">
        <v>0</v>
      </c>
      <c r="AE23" s="20">
        <v>117</v>
      </c>
      <c r="AF23" s="20">
        <v>201</v>
      </c>
      <c r="AG23" s="20">
        <v>23</v>
      </c>
      <c r="AH23" s="20">
        <v>0</v>
      </c>
      <c r="AI23" s="20">
        <v>0</v>
      </c>
      <c r="AJ23" s="20">
        <v>0</v>
      </c>
      <c r="AK23" s="20">
        <v>27</v>
      </c>
      <c r="AL23" s="20">
        <v>16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1</v>
      </c>
      <c r="AX23" s="20">
        <v>0</v>
      </c>
    </row>
    <row r="24" spans="2:50" ht="20.100000000000001" customHeight="1" thickBot="1" x14ac:dyDescent="0.25">
      <c r="B24" s="4" t="s">
        <v>210</v>
      </c>
      <c r="C24" s="20">
        <v>1095</v>
      </c>
      <c r="D24" s="20">
        <v>618</v>
      </c>
      <c r="E24" s="20">
        <v>29</v>
      </c>
      <c r="F24" s="20">
        <v>5</v>
      </c>
      <c r="G24" s="20">
        <v>1635</v>
      </c>
      <c r="H24" s="20">
        <v>1907</v>
      </c>
      <c r="I24" s="20">
        <v>412</v>
      </c>
      <c r="J24" s="20">
        <v>44</v>
      </c>
      <c r="K24" s="20">
        <v>1</v>
      </c>
      <c r="L24" s="20">
        <v>0</v>
      </c>
      <c r="M24" s="20">
        <v>457</v>
      </c>
      <c r="N24" s="20">
        <v>7</v>
      </c>
      <c r="O24" s="20">
        <v>3</v>
      </c>
      <c r="P24" s="20">
        <v>0</v>
      </c>
      <c r="Q24" s="20">
        <v>0</v>
      </c>
      <c r="R24" s="20">
        <v>0</v>
      </c>
      <c r="S24" s="20">
        <v>3</v>
      </c>
      <c r="T24" s="20">
        <v>8</v>
      </c>
      <c r="U24" s="20">
        <v>420</v>
      </c>
      <c r="V24" s="20">
        <v>574</v>
      </c>
      <c r="W24" s="20">
        <v>28</v>
      </c>
      <c r="X24" s="20">
        <v>5</v>
      </c>
      <c r="Y24" s="20">
        <v>951</v>
      </c>
      <c r="Z24" s="20">
        <v>1477</v>
      </c>
      <c r="AA24" s="20">
        <v>219</v>
      </c>
      <c r="AB24" s="20">
        <v>0</v>
      </c>
      <c r="AC24" s="20">
        <v>0</v>
      </c>
      <c r="AD24" s="20">
        <v>0</v>
      </c>
      <c r="AE24" s="20">
        <v>180</v>
      </c>
      <c r="AF24" s="20">
        <v>402</v>
      </c>
      <c r="AG24" s="20">
        <v>41</v>
      </c>
      <c r="AH24" s="20">
        <v>0</v>
      </c>
      <c r="AI24" s="20">
        <v>0</v>
      </c>
      <c r="AJ24" s="20">
        <v>0</v>
      </c>
      <c r="AK24" s="20">
        <v>44</v>
      </c>
      <c r="AL24" s="20">
        <v>13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</row>
    <row r="25" spans="2:50" ht="20.100000000000001" customHeight="1" thickBot="1" x14ac:dyDescent="0.25">
      <c r="B25" s="4" t="s">
        <v>211</v>
      </c>
      <c r="C25" s="20">
        <v>984</v>
      </c>
      <c r="D25" s="20">
        <v>331</v>
      </c>
      <c r="E25" s="20">
        <v>139</v>
      </c>
      <c r="F25" s="20">
        <v>8</v>
      </c>
      <c r="G25" s="20">
        <v>1421</v>
      </c>
      <c r="H25" s="20">
        <v>801</v>
      </c>
      <c r="I25" s="20">
        <v>406</v>
      </c>
      <c r="J25" s="20">
        <v>94</v>
      </c>
      <c r="K25" s="20">
        <v>0</v>
      </c>
      <c r="L25" s="20">
        <v>1</v>
      </c>
      <c r="M25" s="20">
        <v>495</v>
      </c>
      <c r="N25" s="20">
        <v>7</v>
      </c>
      <c r="O25" s="20">
        <v>2</v>
      </c>
      <c r="P25" s="20">
        <v>0</v>
      </c>
      <c r="Q25" s="20">
        <v>0</v>
      </c>
      <c r="R25" s="20">
        <v>0</v>
      </c>
      <c r="S25" s="20">
        <v>3</v>
      </c>
      <c r="T25" s="20">
        <v>1</v>
      </c>
      <c r="U25" s="20">
        <v>362</v>
      </c>
      <c r="V25" s="20">
        <v>231</v>
      </c>
      <c r="W25" s="20">
        <v>139</v>
      </c>
      <c r="X25" s="20">
        <v>6</v>
      </c>
      <c r="Y25" s="20">
        <v>726</v>
      </c>
      <c r="Z25" s="20">
        <v>575</v>
      </c>
      <c r="AA25" s="20">
        <v>90</v>
      </c>
      <c r="AB25" s="20">
        <v>0</v>
      </c>
      <c r="AC25" s="20">
        <v>0</v>
      </c>
      <c r="AD25" s="20">
        <v>1</v>
      </c>
      <c r="AE25" s="20">
        <v>74</v>
      </c>
      <c r="AF25" s="20">
        <v>190</v>
      </c>
      <c r="AG25" s="20">
        <v>124</v>
      </c>
      <c r="AH25" s="20">
        <v>6</v>
      </c>
      <c r="AI25" s="20">
        <v>0</v>
      </c>
      <c r="AJ25" s="20">
        <v>0</v>
      </c>
      <c r="AK25" s="20">
        <v>121</v>
      </c>
      <c r="AL25" s="20">
        <v>26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2</v>
      </c>
      <c r="AX25" s="20">
        <v>2</v>
      </c>
    </row>
    <row r="26" spans="2:50" ht="20.100000000000001" customHeight="1" thickBot="1" x14ac:dyDescent="0.25">
      <c r="B26" s="4" t="s">
        <v>212</v>
      </c>
      <c r="C26" s="20">
        <v>956</v>
      </c>
      <c r="D26" s="20">
        <v>166</v>
      </c>
      <c r="E26" s="20">
        <v>24</v>
      </c>
      <c r="F26" s="20">
        <v>13</v>
      </c>
      <c r="G26" s="20">
        <v>1051</v>
      </c>
      <c r="H26" s="20">
        <v>574</v>
      </c>
      <c r="I26" s="20">
        <v>489</v>
      </c>
      <c r="J26" s="20">
        <v>92</v>
      </c>
      <c r="K26" s="20">
        <v>13</v>
      </c>
      <c r="L26" s="20">
        <v>1</v>
      </c>
      <c r="M26" s="20">
        <v>587</v>
      </c>
      <c r="N26" s="20">
        <v>18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3</v>
      </c>
      <c r="U26" s="20">
        <v>343</v>
      </c>
      <c r="V26" s="20">
        <v>61</v>
      </c>
      <c r="W26" s="20">
        <v>11</v>
      </c>
      <c r="X26" s="20">
        <v>2</v>
      </c>
      <c r="Y26" s="20">
        <v>334</v>
      </c>
      <c r="Z26" s="20">
        <v>373</v>
      </c>
      <c r="AA26" s="20">
        <v>75</v>
      </c>
      <c r="AB26" s="20">
        <v>0</v>
      </c>
      <c r="AC26" s="20">
        <v>0</v>
      </c>
      <c r="AD26" s="20">
        <v>4</v>
      </c>
      <c r="AE26" s="20">
        <v>75</v>
      </c>
      <c r="AF26" s="20">
        <v>142</v>
      </c>
      <c r="AG26" s="20">
        <v>49</v>
      </c>
      <c r="AH26" s="20">
        <v>13</v>
      </c>
      <c r="AI26" s="20">
        <v>0</v>
      </c>
      <c r="AJ26" s="20">
        <v>6</v>
      </c>
      <c r="AK26" s="20">
        <v>55</v>
      </c>
      <c r="AL26" s="20">
        <v>37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1</v>
      </c>
    </row>
    <row r="27" spans="2:50" ht="20.100000000000001" customHeight="1" thickBot="1" x14ac:dyDescent="0.25">
      <c r="B27" s="5" t="s">
        <v>213</v>
      </c>
      <c r="C27" s="31">
        <v>519</v>
      </c>
      <c r="D27" s="31">
        <v>46</v>
      </c>
      <c r="E27" s="31">
        <v>2</v>
      </c>
      <c r="F27" s="31">
        <v>7</v>
      </c>
      <c r="G27" s="31">
        <v>546</v>
      </c>
      <c r="H27" s="31">
        <v>268</v>
      </c>
      <c r="I27" s="31">
        <v>113</v>
      </c>
      <c r="J27" s="31">
        <v>36</v>
      </c>
      <c r="K27" s="31">
        <v>0</v>
      </c>
      <c r="L27" s="31">
        <v>2</v>
      </c>
      <c r="M27" s="31">
        <v>155</v>
      </c>
      <c r="N27" s="31">
        <v>6</v>
      </c>
      <c r="O27" s="31">
        <v>0</v>
      </c>
      <c r="P27" s="31">
        <v>0</v>
      </c>
      <c r="Q27" s="31">
        <v>0</v>
      </c>
      <c r="R27" s="31">
        <v>0</v>
      </c>
      <c r="S27" s="31">
        <v>2</v>
      </c>
      <c r="T27" s="31">
        <v>1</v>
      </c>
      <c r="U27" s="31">
        <v>291</v>
      </c>
      <c r="V27" s="31">
        <v>10</v>
      </c>
      <c r="W27" s="31">
        <v>2</v>
      </c>
      <c r="X27" s="31">
        <v>3</v>
      </c>
      <c r="Y27" s="31">
        <v>278</v>
      </c>
      <c r="Z27" s="31">
        <v>189</v>
      </c>
      <c r="AA27" s="31">
        <v>94</v>
      </c>
      <c r="AB27" s="31">
        <v>0</v>
      </c>
      <c r="AC27" s="31">
        <v>0</v>
      </c>
      <c r="AD27" s="31">
        <v>2</v>
      </c>
      <c r="AE27" s="31">
        <v>86</v>
      </c>
      <c r="AF27" s="31">
        <v>56</v>
      </c>
      <c r="AG27" s="31">
        <v>21</v>
      </c>
      <c r="AH27" s="31">
        <v>0</v>
      </c>
      <c r="AI27" s="31">
        <v>0</v>
      </c>
      <c r="AJ27" s="31">
        <v>0</v>
      </c>
      <c r="AK27" s="31">
        <v>24</v>
      </c>
      <c r="AL27" s="31">
        <v>16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1</v>
      </c>
      <c r="AX27" s="31">
        <v>0</v>
      </c>
    </row>
    <row r="28" spans="2:50" ht="20.100000000000001" customHeight="1" thickBot="1" x14ac:dyDescent="0.25">
      <c r="B28" s="6" t="s">
        <v>214</v>
      </c>
      <c r="C28" s="33">
        <v>83</v>
      </c>
      <c r="D28" s="33">
        <v>7</v>
      </c>
      <c r="E28" s="33">
        <v>3</v>
      </c>
      <c r="F28" s="33">
        <v>0</v>
      </c>
      <c r="G28" s="33">
        <v>89</v>
      </c>
      <c r="H28" s="33">
        <v>192</v>
      </c>
      <c r="I28" s="33">
        <v>1</v>
      </c>
      <c r="J28" s="33">
        <v>0</v>
      </c>
      <c r="K28" s="33">
        <v>0</v>
      </c>
      <c r="L28" s="33">
        <v>0</v>
      </c>
      <c r="M28" s="33">
        <v>0</v>
      </c>
      <c r="N28" s="33">
        <v>1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60</v>
      </c>
      <c r="V28" s="33">
        <v>7</v>
      </c>
      <c r="W28" s="33">
        <v>3</v>
      </c>
      <c r="X28" s="33">
        <v>0</v>
      </c>
      <c r="Y28" s="33">
        <v>69</v>
      </c>
      <c r="Z28" s="33">
        <v>129</v>
      </c>
      <c r="AA28" s="33">
        <v>21</v>
      </c>
      <c r="AB28" s="33">
        <v>0</v>
      </c>
      <c r="AC28" s="33">
        <v>0</v>
      </c>
      <c r="AD28" s="33">
        <v>0</v>
      </c>
      <c r="AE28" s="33">
        <v>15</v>
      </c>
      <c r="AF28" s="33">
        <v>57</v>
      </c>
      <c r="AG28" s="33">
        <v>1</v>
      </c>
      <c r="AH28" s="33">
        <v>0</v>
      </c>
      <c r="AI28" s="33">
        <v>0</v>
      </c>
      <c r="AJ28" s="33">
        <v>0</v>
      </c>
      <c r="AK28" s="33">
        <v>5</v>
      </c>
      <c r="AL28" s="33">
        <v>5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</row>
    <row r="29" spans="2:50" ht="20.100000000000001" customHeight="1" thickBot="1" x14ac:dyDescent="0.25">
      <c r="B29" s="4" t="s">
        <v>215</v>
      </c>
      <c r="C29" s="33">
        <v>263</v>
      </c>
      <c r="D29" s="33">
        <v>31</v>
      </c>
      <c r="E29" s="33">
        <v>2</v>
      </c>
      <c r="F29" s="33">
        <v>2</v>
      </c>
      <c r="G29" s="33">
        <v>277</v>
      </c>
      <c r="H29" s="33">
        <v>236</v>
      </c>
      <c r="I29" s="33">
        <v>98</v>
      </c>
      <c r="J29" s="33">
        <v>0</v>
      </c>
      <c r="K29" s="33">
        <v>0</v>
      </c>
      <c r="L29" s="33">
        <v>0</v>
      </c>
      <c r="M29" s="33">
        <v>98</v>
      </c>
      <c r="N29" s="33">
        <v>1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1</v>
      </c>
      <c r="U29" s="33">
        <v>104</v>
      </c>
      <c r="V29" s="33">
        <v>31</v>
      </c>
      <c r="W29" s="33">
        <v>2</v>
      </c>
      <c r="X29" s="33">
        <v>2</v>
      </c>
      <c r="Y29" s="33">
        <v>131</v>
      </c>
      <c r="Z29" s="33">
        <v>142</v>
      </c>
      <c r="AA29" s="33">
        <v>59</v>
      </c>
      <c r="AB29" s="33">
        <v>0</v>
      </c>
      <c r="AC29" s="33">
        <v>0</v>
      </c>
      <c r="AD29" s="33">
        <v>0</v>
      </c>
      <c r="AE29" s="33">
        <v>45</v>
      </c>
      <c r="AF29" s="33">
        <v>92</v>
      </c>
      <c r="AG29" s="33">
        <v>2</v>
      </c>
      <c r="AH29" s="33">
        <v>0</v>
      </c>
      <c r="AI29" s="33">
        <v>0</v>
      </c>
      <c r="AJ29" s="33">
        <v>0</v>
      </c>
      <c r="AK29" s="33">
        <v>3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</row>
    <row r="30" spans="2:50" ht="20.100000000000001" customHeight="1" thickBot="1" x14ac:dyDescent="0.25">
      <c r="B30" s="4" t="s">
        <v>216</v>
      </c>
      <c r="C30" s="32">
        <v>273</v>
      </c>
      <c r="D30" s="32">
        <v>8</v>
      </c>
      <c r="E30" s="32">
        <v>0</v>
      </c>
      <c r="F30" s="32">
        <v>2</v>
      </c>
      <c r="G30" s="32">
        <v>301</v>
      </c>
      <c r="H30" s="32">
        <v>258</v>
      </c>
      <c r="I30" s="32">
        <v>85</v>
      </c>
      <c r="J30" s="32">
        <v>8</v>
      </c>
      <c r="K30" s="32">
        <v>0</v>
      </c>
      <c r="L30" s="32">
        <v>0</v>
      </c>
      <c r="M30" s="32">
        <v>96</v>
      </c>
      <c r="N30" s="32">
        <v>11</v>
      </c>
      <c r="O30" s="32">
        <v>2</v>
      </c>
      <c r="P30" s="32">
        <v>0</v>
      </c>
      <c r="Q30" s="32">
        <v>0</v>
      </c>
      <c r="R30" s="32">
        <v>0</v>
      </c>
      <c r="S30" s="32">
        <v>2</v>
      </c>
      <c r="T30" s="32">
        <v>4</v>
      </c>
      <c r="U30" s="32">
        <v>117</v>
      </c>
      <c r="V30" s="32">
        <v>0</v>
      </c>
      <c r="W30" s="32">
        <v>0</v>
      </c>
      <c r="X30" s="32">
        <v>2</v>
      </c>
      <c r="Y30" s="32">
        <v>143</v>
      </c>
      <c r="Z30" s="32">
        <v>115</v>
      </c>
      <c r="AA30" s="32">
        <v>57</v>
      </c>
      <c r="AB30" s="32">
        <v>0</v>
      </c>
      <c r="AC30" s="32">
        <v>0</v>
      </c>
      <c r="AD30" s="32">
        <v>0</v>
      </c>
      <c r="AE30" s="32">
        <v>49</v>
      </c>
      <c r="AF30" s="32">
        <v>125</v>
      </c>
      <c r="AG30" s="32">
        <v>11</v>
      </c>
      <c r="AH30" s="32">
        <v>0</v>
      </c>
      <c r="AI30" s="32">
        <v>0</v>
      </c>
      <c r="AJ30" s="32">
        <v>0</v>
      </c>
      <c r="AK30" s="32">
        <v>11</v>
      </c>
      <c r="AL30" s="32">
        <v>2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1</v>
      </c>
      <c r="AT30" s="32">
        <v>0</v>
      </c>
      <c r="AU30" s="32">
        <v>0</v>
      </c>
      <c r="AV30" s="32">
        <v>0</v>
      </c>
      <c r="AW30" s="32">
        <v>0</v>
      </c>
      <c r="AX30" s="32">
        <v>1</v>
      </c>
    </row>
    <row r="31" spans="2:50" ht="20.100000000000001" customHeight="1" thickBot="1" x14ac:dyDescent="0.25">
      <c r="B31" s="4" t="s">
        <v>217</v>
      </c>
      <c r="C31" s="20">
        <v>92</v>
      </c>
      <c r="D31" s="20">
        <v>0</v>
      </c>
      <c r="E31" s="20">
        <v>0</v>
      </c>
      <c r="F31" s="20">
        <v>3</v>
      </c>
      <c r="G31" s="20">
        <v>80</v>
      </c>
      <c r="H31" s="20">
        <v>160</v>
      </c>
      <c r="I31" s="20">
        <v>19</v>
      </c>
      <c r="J31" s="20">
        <v>0</v>
      </c>
      <c r="K31" s="20">
        <v>0</v>
      </c>
      <c r="L31" s="20">
        <v>0</v>
      </c>
      <c r="M31" s="20">
        <v>19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58</v>
      </c>
      <c r="V31" s="20">
        <v>0</v>
      </c>
      <c r="W31" s="20">
        <v>0</v>
      </c>
      <c r="X31" s="20">
        <v>3</v>
      </c>
      <c r="Y31" s="20">
        <v>46</v>
      </c>
      <c r="Z31" s="20">
        <v>126</v>
      </c>
      <c r="AA31" s="20">
        <v>13</v>
      </c>
      <c r="AB31" s="20">
        <v>0</v>
      </c>
      <c r="AC31" s="20">
        <v>0</v>
      </c>
      <c r="AD31" s="20">
        <v>0</v>
      </c>
      <c r="AE31" s="20">
        <v>14</v>
      </c>
      <c r="AF31" s="20">
        <v>32</v>
      </c>
      <c r="AG31" s="20">
        <v>2</v>
      </c>
      <c r="AH31" s="20">
        <v>0</v>
      </c>
      <c r="AI31" s="20">
        <v>0</v>
      </c>
      <c r="AJ31" s="20">
        <v>0</v>
      </c>
      <c r="AK31" s="20">
        <v>1</v>
      </c>
      <c r="AL31" s="20">
        <v>1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</row>
    <row r="32" spans="2:50" ht="20.100000000000001" customHeight="1" thickBot="1" x14ac:dyDescent="0.25">
      <c r="B32" s="4" t="s">
        <v>218</v>
      </c>
      <c r="C32" s="20">
        <v>167</v>
      </c>
      <c r="D32" s="20">
        <v>0</v>
      </c>
      <c r="E32" s="20">
        <v>0</v>
      </c>
      <c r="F32" s="20">
        <v>0</v>
      </c>
      <c r="G32" s="20">
        <v>133</v>
      </c>
      <c r="H32" s="20">
        <v>117</v>
      </c>
      <c r="I32" s="20">
        <v>10</v>
      </c>
      <c r="J32" s="20">
        <v>0</v>
      </c>
      <c r="K32" s="20">
        <v>0</v>
      </c>
      <c r="L32" s="20">
        <v>0</v>
      </c>
      <c r="M32" s="20">
        <v>9</v>
      </c>
      <c r="N32" s="20">
        <v>2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115</v>
      </c>
      <c r="V32" s="20">
        <v>0</v>
      </c>
      <c r="W32" s="20">
        <v>0</v>
      </c>
      <c r="X32" s="20">
        <v>0</v>
      </c>
      <c r="Y32" s="20">
        <v>98</v>
      </c>
      <c r="Z32" s="20">
        <v>64</v>
      </c>
      <c r="AA32" s="20">
        <v>30</v>
      </c>
      <c r="AB32" s="20">
        <v>0</v>
      </c>
      <c r="AC32" s="20">
        <v>0</v>
      </c>
      <c r="AD32" s="20">
        <v>0</v>
      </c>
      <c r="AE32" s="20">
        <v>18</v>
      </c>
      <c r="AF32" s="20">
        <v>44</v>
      </c>
      <c r="AG32" s="20">
        <v>12</v>
      </c>
      <c r="AH32" s="20">
        <v>0</v>
      </c>
      <c r="AI32" s="20">
        <v>0</v>
      </c>
      <c r="AJ32" s="20">
        <v>0</v>
      </c>
      <c r="AK32" s="20">
        <v>8</v>
      </c>
      <c r="AL32" s="20">
        <v>7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</row>
    <row r="33" spans="2:50" ht="20.100000000000001" customHeight="1" thickBot="1" x14ac:dyDescent="0.25">
      <c r="B33" s="4" t="s">
        <v>219</v>
      </c>
      <c r="C33" s="20">
        <v>172</v>
      </c>
      <c r="D33" s="20">
        <v>20</v>
      </c>
      <c r="E33" s="20">
        <v>5</v>
      </c>
      <c r="F33" s="20">
        <v>3</v>
      </c>
      <c r="G33" s="20">
        <v>168</v>
      </c>
      <c r="H33" s="20">
        <v>220</v>
      </c>
      <c r="I33" s="20">
        <v>32</v>
      </c>
      <c r="J33" s="20">
        <v>10</v>
      </c>
      <c r="K33" s="20">
        <v>0</v>
      </c>
      <c r="L33" s="20">
        <v>0</v>
      </c>
      <c r="M33" s="20">
        <v>61</v>
      </c>
      <c r="N33" s="20">
        <v>13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1</v>
      </c>
      <c r="U33" s="20">
        <v>84</v>
      </c>
      <c r="V33" s="20">
        <v>10</v>
      </c>
      <c r="W33" s="20">
        <v>5</v>
      </c>
      <c r="X33" s="20">
        <v>0</v>
      </c>
      <c r="Y33" s="20">
        <v>51</v>
      </c>
      <c r="Z33" s="20">
        <v>153</v>
      </c>
      <c r="AA33" s="20">
        <v>56</v>
      </c>
      <c r="AB33" s="20">
        <v>0</v>
      </c>
      <c r="AC33" s="20">
        <v>0</v>
      </c>
      <c r="AD33" s="20">
        <v>0</v>
      </c>
      <c r="AE33" s="20">
        <v>55</v>
      </c>
      <c r="AF33" s="20">
        <v>51</v>
      </c>
      <c r="AG33" s="20">
        <v>0</v>
      </c>
      <c r="AH33" s="20">
        <v>0</v>
      </c>
      <c r="AI33" s="20">
        <v>0</v>
      </c>
      <c r="AJ33" s="20">
        <v>3</v>
      </c>
      <c r="AK33" s="20">
        <v>1</v>
      </c>
      <c r="AL33" s="20">
        <v>2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</row>
    <row r="34" spans="2:50" ht="20.100000000000001" customHeight="1" thickBot="1" x14ac:dyDescent="0.25">
      <c r="B34" s="4" t="s">
        <v>220</v>
      </c>
      <c r="C34" s="20">
        <v>51</v>
      </c>
      <c r="D34" s="20">
        <v>2</v>
      </c>
      <c r="E34" s="20">
        <v>0</v>
      </c>
      <c r="F34" s="20">
        <v>0</v>
      </c>
      <c r="G34" s="20">
        <v>49</v>
      </c>
      <c r="H34" s="20">
        <v>68</v>
      </c>
      <c r="I34" s="20">
        <v>17</v>
      </c>
      <c r="J34" s="20">
        <v>2</v>
      </c>
      <c r="K34" s="20">
        <v>0</v>
      </c>
      <c r="L34" s="20">
        <v>0</v>
      </c>
      <c r="M34" s="20">
        <v>19</v>
      </c>
      <c r="N34" s="20">
        <v>0</v>
      </c>
      <c r="O34" s="20">
        <v>2</v>
      </c>
      <c r="P34" s="20">
        <v>0</v>
      </c>
      <c r="Q34" s="20">
        <v>0</v>
      </c>
      <c r="R34" s="20">
        <v>0</v>
      </c>
      <c r="S34" s="20">
        <v>0</v>
      </c>
      <c r="T34" s="20">
        <v>2</v>
      </c>
      <c r="U34" s="20">
        <v>17</v>
      </c>
      <c r="V34" s="20">
        <v>0</v>
      </c>
      <c r="W34" s="20">
        <v>0</v>
      </c>
      <c r="X34" s="20">
        <v>0</v>
      </c>
      <c r="Y34" s="20">
        <v>14</v>
      </c>
      <c r="Z34" s="20">
        <v>43</v>
      </c>
      <c r="AA34" s="20">
        <v>15</v>
      </c>
      <c r="AB34" s="20">
        <v>0</v>
      </c>
      <c r="AC34" s="20">
        <v>0</v>
      </c>
      <c r="AD34" s="20">
        <v>0</v>
      </c>
      <c r="AE34" s="20">
        <v>16</v>
      </c>
      <c r="AF34" s="20">
        <v>23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</row>
    <row r="35" spans="2:50" ht="20.100000000000001" customHeight="1" thickBot="1" x14ac:dyDescent="0.25">
      <c r="B35" s="4" t="s">
        <v>221</v>
      </c>
      <c r="C35" s="20">
        <v>398</v>
      </c>
      <c r="D35" s="20">
        <v>8</v>
      </c>
      <c r="E35" s="20">
        <v>0</v>
      </c>
      <c r="F35" s="20">
        <v>1</v>
      </c>
      <c r="G35" s="20">
        <v>382</v>
      </c>
      <c r="H35" s="20">
        <v>219</v>
      </c>
      <c r="I35" s="20">
        <v>97</v>
      </c>
      <c r="J35" s="20">
        <v>0</v>
      </c>
      <c r="K35" s="20">
        <v>0</v>
      </c>
      <c r="L35" s="20">
        <v>0</v>
      </c>
      <c r="M35" s="20">
        <v>97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</v>
      </c>
      <c r="T35" s="20">
        <v>1</v>
      </c>
      <c r="U35" s="20">
        <v>212</v>
      </c>
      <c r="V35" s="20">
        <v>8</v>
      </c>
      <c r="W35" s="20">
        <v>0</v>
      </c>
      <c r="X35" s="20">
        <v>1</v>
      </c>
      <c r="Y35" s="20">
        <v>192</v>
      </c>
      <c r="Z35" s="20">
        <v>164</v>
      </c>
      <c r="AA35" s="20">
        <v>80</v>
      </c>
      <c r="AB35" s="20">
        <v>0</v>
      </c>
      <c r="AC35" s="20">
        <v>0</v>
      </c>
      <c r="AD35" s="20">
        <v>0</v>
      </c>
      <c r="AE35" s="20">
        <v>83</v>
      </c>
      <c r="AF35" s="20">
        <v>49</v>
      </c>
      <c r="AG35" s="20">
        <v>9</v>
      </c>
      <c r="AH35" s="20">
        <v>0</v>
      </c>
      <c r="AI35" s="20">
        <v>0</v>
      </c>
      <c r="AJ35" s="20">
        <v>0</v>
      </c>
      <c r="AK35" s="20">
        <v>8</v>
      </c>
      <c r="AL35" s="20">
        <v>5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</row>
    <row r="36" spans="2:50" ht="20.100000000000001" customHeight="1" thickBot="1" x14ac:dyDescent="0.25">
      <c r="B36" s="4" t="s">
        <v>222</v>
      </c>
      <c r="C36" s="20">
        <v>83</v>
      </c>
      <c r="D36" s="20">
        <v>0</v>
      </c>
      <c r="E36" s="20">
        <v>0</v>
      </c>
      <c r="F36" s="20">
        <v>4</v>
      </c>
      <c r="G36" s="20">
        <v>101</v>
      </c>
      <c r="H36" s="20">
        <v>87</v>
      </c>
      <c r="I36" s="20">
        <v>4</v>
      </c>
      <c r="J36" s="20">
        <v>0</v>
      </c>
      <c r="K36" s="20">
        <v>0</v>
      </c>
      <c r="L36" s="20">
        <v>0</v>
      </c>
      <c r="M36" s="20">
        <v>4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56</v>
      </c>
      <c r="V36" s="20">
        <v>0</v>
      </c>
      <c r="W36" s="20">
        <v>0</v>
      </c>
      <c r="X36" s="20">
        <v>1</v>
      </c>
      <c r="Y36" s="20">
        <v>59</v>
      </c>
      <c r="Z36" s="20">
        <v>54</v>
      </c>
      <c r="AA36" s="20">
        <v>19</v>
      </c>
      <c r="AB36" s="20">
        <v>0</v>
      </c>
      <c r="AC36" s="20">
        <v>0</v>
      </c>
      <c r="AD36" s="20">
        <v>0</v>
      </c>
      <c r="AE36" s="20">
        <v>31</v>
      </c>
      <c r="AF36" s="20">
        <v>28</v>
      </c>
      <c r="AG36" s="20">
        <v>4</v>
      </c>
      <c r="AH36" s="20">
        <v>0</v>
      </c>
      <c r="AI36" s="20">
        <v>0</v>
      </c>
      <c r="AJ36" s="20">
        <v>3</v>
      </c>
      <c r="AK36" s="20">
        <v>7</v>
      </c>
      <c r="AL36" s="20">
        <v>5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</row>
    <row r="37" spans="2:50" ht="20.100000000000001" customHeight="1" thickBot="1" x14ac:dyDescent="0.25">
      <c r="B37" s="4" t="s">
        <v>223</v>
      </c>
      <c r="C37" s="20">
        <v>253</v>
      </c>
      <c r="D37" s="20">
        <v>16</v>
      </c>
      <c r="E37" s="20">
        <v>20</v>
      </c>
      <c r="F37" s="20">
        <v>0</v>
      </c>
      <c r="G37" s="20">
        <v>273</v>
      </c>
      <c r="H37" s="20">
        <v>313</v>
      </c>
      <c r="I37" s="20">
        <v>87</v>
      </c>
      <c r="J37" s="20">
        <v>7</v>
      </c>
      <c r="K37" s="20">
        <v>0</v>
      </c>
      <c r="L37" s="20">
        <v>0</v>
      </c>
      <c r="M37" s="20">
        <v>92</v>
      </c>
      <c r="N37" s="20">
        <v>13</v>
      </c>
      <c r="O37" s="20">
        <v>1</v>
      </c>
      <c r="P37" s="20">
        <v>0</v>
      </c>
      <c r="Q37" s="20">
        <v>0</v>
      </c>
      <c r="R37" s="20">
        <v>0</v>
      </c>
      <c r="S37" s="20">
        <v>0</v>
      </c>
      <c r="T37" s="20">
        <v>3</v>
      </c>
      <c r="U37" s="20">
        <v>93</v>
      </c>
      <c r="V37" s="20">
        <v>9</v>
      </c>
      <c r="W37" s="20">
        <v>20</v>
      </c>
      <c r="X37" s="20">
        <v>0</v>
      </c>
      <c r="Y37" s="20">
        <v>120</v>
      </c>
      <c r="Z37" s="20">
        <v>213</v>
      </c>
      <c r="AA37" s="20">
        <v>65</v>
      </c>
      <c r="AB37" s="20">
        <v>0</v>
      </c>
      <c r="AC37" s="20">
        <v>0</v>
      </c>
      <c r="AD37" s="20">
        <v>0</v>
      </c>
      <c r="AE37" s="20">
        <v>51</v>
      </c>
      <c r="AF37" s="20">
        <v>79</v>
      </c>
      <c r="AG37" s="20">
        <v>7</v>
      </c>
      <c r="AH37" s="20">
        <v>0</v>
      </c>
      <c r="AI37" s="20">
        <v>0</v>
      </c>
      <c r="AJ37" s="20">
        <v>0</v>
      </c>
      <c r="AK37" s="20">
        <v>10</v>
      </c>
      <c r="AL37" s="20">
        <v>5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</row>
    <row r="38" spans="2:50" ht="20.100000000000001" customHeight="1" thickBot="1" x14ac:dyDescent="0.25">
      <c r="B38" s="4" t="s">
        <v>224</v>
      </c>
      <c r="C38" s="20">
        <v>485</v>
      </c>
      <c r="D38" s="20">
        <v>29</v>
      </c>
      <c r="E38" s="20">
        <v>12</v>
      </c>
      <c r="F38" s="20">
        <v>4</v>
      </c>
      <c r="G38" s="20">
        <v>517</v>
      </c>
      <c r="H38" s="20">
        <v>465</v>
      </c>
      <c r="I38" s="20">
        <v>136</v>
      </c>
      <c r="J38" s="20">
        <v>14</v>
      </c>
      <c r="K38" s="20">
        <v>2</v>
      </c>
      <c r="L38" s="20">
        <v>3</v>
      </c>
      <c r="M38" s="20">
        <v>162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1</v>
      </c>
      <c r="T38" s="20">
        <v>2</v>
      </c>
      <c r="U38" s="20">
        <v>254</v>
      </c>
      <c r="V38" s="20">
        <v>15</v>
      </c>
      <c r="W38" s="20">
        <v>9</v>
      </c>
      <c r="X38" s="20">
        <v>1</v>
      </c>
      <c r="Y38" s="20">
        <v>266</v>
      </c>
      <c r="Z38" s="20">
        <v>306</v>
      </c>
      <c r="AA38" s="20">
        <v>68</v>
      </c>
      <c r="AB38" s="20">
        <v>0</v>
      </c>
      <c r="AC38" s="20">
        <v>0</v>
      </c>
      <c r="AD38" s="20">
        <v>0</v>
      </c>
      <c r="AE38" s="20">
        <v>62</v>
      </c>
      <c r="AF38" s="20">
        <v>149</v>
      </c>
      <c r="AG38" s="20">
        <v>27</v>
      </c>
      <c r="AH38" s="20">
        <v>0</v>
      </c>
      <c r="AI38" s="20">
        <v>1</v>
      </c>
      <c r="AJ38" s="20">
        <v>0</v>
      </c>
      <c r="AK38" s="20">
        <v>26</v>
      </c>
      <c r="AL38" s="20">
        <v>8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</row>
    <row r="39" spans="2:50" ht="20.100000000000001" customHeight="1" thickBot="1" x14ac:dyDescent="0.25">
      <c r="B39" s="4" t="s">
        <v>225</v>
      </c>
      <c r="C39" s="20">
        <v>109</v>
      </c>
      <c r="D39" s="20">
        <v>7</v>
      </c>
      <c r="E39" s="20">
        <v>1</v>
      </c>
      <c r="F39" s="20">
        <v>0</v>
      </c>
      <c r="G39" s="20">
        <v>99</v>
      </c>
      <c r="H39" s="20">
        <v>393</v>
      </c>
      <c r="I39" s="20">
        <v>28</v>
      </c>
      <c r="J39" s="20">
        <v>6</v>
      </c>
      <c r="K39" s="20">
        <v>0</v>
      </c>
      <c r="L39" s="20">
        <v>0</v>
      </c>
      <c r="M39" s="20">
        <v>32</v>
      </c>
      <c r="N39" s="20">
        <v>2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1</v>
      </c>
      <c r="U39" s="20">
        <v>53</v>
      </c>
      <c r="V39" s="20">
        <v>1</v>
      </c>
      <c r="W39" s="20">
        <v>1</v>
      </c>
      <c r="X39" s="20">
        <v>0</v>
      </c>
      <c r="Y39" s="20">
        <v>40</v>
      </c>
      <c r="Z39" s="20">
        <v>256</v>
      </c>
      <c r="AA39" s="20">
        <v>24</v>
      </c>
      <c r="AB39" s="20">
        <v>0</v>
      </c>
      <c r="AC39" s="20">
        <v>0</v>
      </c>
      <c r="AD39" s="20">
        <v>0</v>
      </c>
      <c r="AE39" s="20">
        <v>23</v>
      </c>
      <c r="AF39" s="20">
        <v>118</v>
      </c>
      <c r="AG39" s="20">
        <v>4</v>
      </c>
      <c r="AH39" s="20">
        <v>0</v>
      </c>
      <c r="AI39" s="20">
        <v>0</v>
      </c>
      <c r="AJ39" s="20">
        <v>0</v>
      </c>
      <c r="AK39" s="20">
        <v>4</v>
      </c>
      <c r="AL39" s="20">
        <v>16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</row>
    <row r="40" spans="2:50" ht="20.100000000000001" customHeight="1" thickBot="1" x14ac:dyDescent="0.25">
      <c r="B40" s="4" t="s">
        <v>226</v>
      </c>
      <c r="C40" s="20">
        <v>213</v>
      </c>
      <c r="D40" s="20">
        <v>28</v>
      </c>
      <c r="E40" s="20">
        <v>25</v>
      </c>
      <c r="F40" s="20">
        <v>39</v>
      </c>
      <c r="G40" s="20">
        <v>350</v>
      </c>
      <c r="H40" s="20">
        <v>331</v>
      </c>
      <c r="I40" s="20">
        <v>54</v>
      </c>
      <c r="J40" s="20">
        <v>10</v>
      </c>
      <c r="K40" s="20">
        <v>0</v>
      </c>
      <c r="L40" s="20">
        <v>0</v>
      </c>
      <c r="M40" s="20">
        <v>64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1</v>
      </c>
      <c r="U40" s="20">
        <v>101</v>
      </c>
      <c r="V40" s="20">
        <v>18</v>
      </c>
      <c r="W40" s="20">
        <v>25</v>
      </c>
      <c r="X40" s="20">
        <v>31</v>
      </c>
      <c r="Y40" s="20">
        <v>232</v>
      </c>
      <c r="Z40" s="20">
        <v>177</v>
      </c>
      <c r="AA40" s="20">
        <v>53</v>
      </c>
      <c r="AB40" s="20">
        <v>0</v>
      </c>
      <c r="AC40" s="20">
        <v>0</v>
      </c>
      <c r="AD40" s="20">
        <v>3</v>
      </c>
      <c r="AE40" s="20">
        <v>46</v>
      </c>
      <c r="AF40" s="20">
        <v>144</v>
      </c>
      <c r="AG40" s="20">
        <v>5</v>
      </c>
      <c r="AH40" s="20">
        <v>0</v>
      </c>
      <c r="AI40" s="20">
        <v>0</v>
      </c>
      <c r="AJ40" s="20">
        <v>5</v>
      </c>
      <c r="AK40" s="20">
        <v>8</v>
      </c>
      <c r="AL40" s="20">
        <v>9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</row>
    <row r="41" spans="2:50" ht="20.100000000000001" customHeight="1" thickBot="1" x14ac:dyDescent="0.25">
      <c r="B41" s="4" t="s">
        <v>227</v>
      </c>
      <c r="C41" s="20">
        <v>445</v>
      </c>
      <c r="D41" s="20">
        <v>36</v>
      </c>
      <c r="E41" s="20">
        <v>28</v>
      </c>
      <c r="F41" s="20">
        <v>0</v>
      </c>
      <c r="G41" s="20">
        <v>448</v>
      </c>
      <c r="H41" s="20">
        <v>832</v>
      </c>
      <c r="I41" s="20">
        <v>149</v>
      </c>
      <c r="J41" s="20">
        <v>12</v>
      </c>
      <c r="K41" s="20">
        <v>0</v>
      </c>
      <c r="L41" s="20">
        <v>0</v>
      </c>
      <c r="M41" s="20">
        <v>161</v>
      </c>
      <c r="N41" s="20">
        <v>3</v>
      </c>
      <c r="O41" s="20">
        <v>1</v>
      </c>
      <c r="P41" s="20">
        <v>0</v>
      </c>
      <c r="Q41" s="20">
        <v>0</v>
      </c>
      <c r="R41" s="20">
        <v>0</v>
      </c>
      <c r="S41" s="20">
        <v>1</v>
      </c>
      <c r="T41" s="20">
        <v>3</v>
      </c>
      <c r="U41" s="20">
        <v>220</v>
      </c>
      <c r="V41" s="20">
        <v>22</v>
      </c>
      <c r="W41" s="20">
        <v>28</v>
      </c>
      <c r="X41" s="20">
        <v>0</v>
      </c>
      <c r="Y41" s="20">
        <v>218</v>
      </c>
      <c r="Z41" s="20">
        <v>542</v>
      </c>
      <c r="AA41" s="20">
        <v>59</v>
      </c>
      <c r="AB41" s="20">
        <v>0</v>
      </c>
      <c r="AC41" s="20">
        <v>0</v>
      </c>
      <c r="AD41" s="20">
        <v>0</v>
      </c>
      <c r="AE41" s="20">
        <v>52</v>
      </c>
      <c r="AF41" s="20">
        <v>239</v>
      </c>
      <c r="AG41" s="20">
        <v>16</v>
      </c>
      <c r="AH41" s="20">
        <v>2</v>
      </c>
      <c r="AI41" s="20">
        <v>0</v>
      </c>
      <c r="AJ41" s="20">
        <v>0</v>
      </c>
      <c r="AK41" s="20">
        <v>16</v>
      </c>
      <c r="AL41" s="20">
        <v>44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1</v>
      </c>
    </row>
    <row r="42" spans="2:50" ht="20.100000000000001" customHeight="1" thickBot="1" x14ac:dyDescent="0.25">
      <c r="B42" s="4" t="s">
        <v>228</v>
      </c>
      <c r="C42" s="20">
        <v>4457</v>
      </c>
      <c r="D42" s="20">
        <v>303</v>
      </c>
      <c r="E42" s="20">
        <v>150</v>
      </c>
      <c r="F42" s="20">
        <v>13</v>
      </c>
      <c r="G42" s="20">
        <v>4667</v>
      </c>
      <c r="H42" s="20">
        <v>4666</v>
      </c>
      <c r="I42" s="20">
        <v>1258</v>
      </c>
      <c r="J42" s="20">
        <v>115</v>
      </c>
      <c r="K42" s="20">
        <v>0</v>
      </c>
      <c r="L42" s="20">
        <v>1</v>
      </c>
      <c r="M42" s="20">
        <v>1392</v>
      </c>
      <c r="N42" s="20">
        <v>17</v>
      </c>
      <c r="O42" s="20">
        <v>19</v>
      </c>
      <c r="P42" s="20">
        <v>0</v>
      </c>
      <c r="Q42" s="20">
        <v>1</v>
      </c>
      <c r="R42" s="20">
        <v>1</v>
      </c>
      <c r="S42" s="20">
        <v>8</v>
      </c>
      <c r="T42" s="20">
        <v>61</v>
      </c>
      <c r="U42" s="20">
        <v>1938</v>
      </c>
      <c r="V42" s="20">
        <v>188</v>
      </c>
      <c r="W42" s="20">
        <v>149</v>
      </c>
      <c r="X42" s="20">
        <v>8</v>
      </c>
      <c r="Y42" s="20">
        <v>2081</v>
      </c>
      <c r="Z42" s="20">
        <v>2941</v>
      </c>
      <c r="AA42" s="20">
        <v>1131</v>
      </c>
      <c r="AB42" s="20">
        <v>0</v>
      </c>
      <c r="AC42" s="20">
        <v>0</v>
      </c>
      <c r="AD42" s="20">
        <v>0</v>
      </c>
      <c r="AE42" s="20">
        <v>1085</v>
      </c>
      <c r="AF42" s="20">
        <v>1510</v>
      </c>
      <c r="AG42" s="20">
        <v>100</v>
      </c>
      <c r="AH42" s="20">
        <v>0</v>
      </c>
      <c r="AI42" s="20">
        <v>0</v>
      </c>
      <c r="AJ42" s="20">
        <v>3</v>
      </c>
      <c r="AK42" s="20">
        <v>94</v>
      </c>
      <c r="AL42" s="20">
        <v>95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11</v>
      </c>
      <c r="AT42" s="20">
        <v>0</v>
      </c>
      <c r="AU42" s="20">
        <v>0</v>
      </c>
      <c r="AV42" s="20">
        <v>0</v>
      </c>
      <c r="AW42" s="20">
        <v>7</v>
      </c>
      <c r="AX42" s="20">
        <v>42</v>
      </c>
    </row>
    <row r="43" spans="2:50" ht="20.100000000000001" customHeight="1" thickBot="1" x14ac:dyDescent="0.25">
      <c r="B43" s="4" t="s">
        <v>229</v>
      </c>
      <c r="C43" s="20">
        <v>737</v>
      </c>
      <c r="D43" s="20">
        <v>28</v>
      </c>
      <c r="E43" s="20">
        <v>5</v>
      </c>
      <c r="F43" s="20">
        <v>4</v>
      </c>
      <c r="G43" s="20">
        <v>752</v>
      </c>
      <c r="H43" s="20">
        <v>846</v>
      </c>
      <c r="I43" s="20">
        <v>269</v>
      </c>
      <c r="J43" s="20">
        <v>16</v>
      </c>
      <c r="K43" s="20">
        <v>0</v>
      </c>
      <c r="L43" s="20">
        <v>1</v>
      </c>
      <c r="M43" s="20">
        <v>282</v>
      </c>
      <c r="N43" s="20">
        <v>31</v>
      </c>
      <c r="O43" s="20">
        <v>2</v>
      </c>
      <c r="P43" s="20">
        <v>0</v>
      </c>
      <c r="Q43" s="20">
        <v>0</v>
      </c>
      <c r="R43" s="20">
        <v>0</v>
      </c>
      <c r="S43" s="20">
        <v>2</v>
      </c>
      <c r="T43" s="20">
        <v>12</v>
      </c>
      <c r="U43" s="20">
        <v>314</v>
      </c>
      <c r="V43" s="20">
        <v>10</v>
      </c>
      <c r="W43" s="20">
        <v>5</v>
      </c>
      <c r="X43" s="20">
        <v>3</v>
      </c>
      <c r="Y43" s="20">
        <v>319</v>
      </c>
      <c r="Z43" s="20">
        <v>559</v>
      </c>
      <c r="AA43" s="20">
        <v>134</v>
      </c>
      <c r="AB43" s="20">
        <v>0</v>
      </c>
      <c r="AC43" s="20">
        <v>0</v>
      </c>
      <c r="AD43" s="20">
        <v>0</v>
      </c>
      <c r="AE43" s="20">
        <v>128</v>
      </c>
      <c r="AF43" s="20">
        <v>231</v>
      </c>
      <c r="AG43" s="20">
        <v>18</v>
      </c>
      <c r="AH43" s="20">
        <v>2</v>
      </c>
      <c r="AI43" s="20">
        <v>0</v>
      </c>
      <c r="AJ43" s="20">
        <v>0</v>
      </c>
      <c r="AK43" s="20">
        <v>21</v>
      </c>
      <c r="AL43" s="20">
        <v>11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2</v>
      </c>
    </row>
    <row r="44" spans="2:50" ht="20.100000000000001" customHeight="1" thickBot="1" x14ac:dyDescent="0.25">
      <c r="B44" s="4" t="s">
        <v>230</v>
      </c>
      <c r="C44" s="20">
        <v>429</v>
      </c>
      <c r="D44" s="20">
        <v>27</v>
      </c>
      <c r="E44" s="20">
        <v>10</v>
      </c>
      <c r="F44" s="20">
        <v>5</v>
      </c>
      <c r="G44" s="20">
        <v>471</v>
      </c>
      <c r="H44" s="20">
        <v>305</v>
      </c>
      <c r="I44" s="20">
        <v>172</v>
      </c>
      <c r="J44" s="20">
        <v>0</v>
      </c>
      <c r="K44" s="20">
        <v>0</v>
      </c>
      <c r="L44" s="20">
        <v>0</v>
      </c>
      <c r="M44" s="20">
        <v>170</v>
      </c>
      <c r="N44" s="20">
        <v>5</v>
      </c>
      <c r="O44" s="20">
        <v>1</v>
      </c>
      <c r="P44" s="20">
        <v>0</v>
      </c>
      <c r="Q44" s="20">
        <v>0</v>
      </c>
      <c r="R44" s="20">
        <v>0</v>
      </c>
      <c r="S44" s="20">
        <v>2</v>
      </c>
      <c r="T44" s="20">
        <v>0</v>
      </c>
      <c r="U44" s="20">
        <v>165</v>
      </c>
      <c r="V44" s="20">
        <v>27</v>
      </c>
      <c r="W44" s="20">
        <v>10</v>
      </c>
      <c r="X44" s="20">
        <v>5</v>
      </c>
      <c r="Y44" s="20">
        <v>210</v>
      </c>
      <c r="Z44" s="20">
        <v>183</v>
      </c>
      <c r="AA44" s="20">
        <v>74</v>
      </c>
      <c r="AB44" s="20">
        <v>0</v>
      </c>
      <c r="AC44" s="20">
        <v>0</v>
      </c>
      <c r="AD44" s="20">
        <v>0</v>
      </c>
      <c r="AE44" s="20">
        <v>70</v>
      </c>
      <c r="AF44" s="20">
        <v>115</v>
      </c>
      <c r="AG44" s="20">
        <v>17</v>
      </c>
      <c r="AH44" s="20">
        <v>0</v>
      </c>
      <c r="AI44" s="20">
        <v>0</v>
      </c>
      <c r="AJ44" s="20">
        <v>0</v>
      </c>
      <c r="AK44" s="20">
        <v>19</v>
      </c>
      <c r="AL44" s="20">
        <v>2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</row>
    <row r="45" spans="2:50" ht="20.100000000000001" customHeight="1" thickBot="1" x14ac:dyDescent="0.25">
      <c r="B45" s="4" t="s">
        <v>231</v>
      </c>
      <c r="C45" s="20">
        <v>774</v>
      </c>
      <c r="D45" s="20">
        <v>96</v>
      </c>
      <c r="E45" s="20">
        <v>6</v>
      </c>
      <c r="F45" s="20">
        <v>4</v>
      </c>
      <c r="G45" s="20">
        <v>843</v>
      </c>
      <c r="H45" s="20">
        <v>761</v>
      </c>
      <c r="I45" s="20">
        <v>258</v>
      </c>
      <c r="J45" s="20">
        <v>42</v>
      </c>
      <c r="K45" s="20">
        <v>5</v>
      </c>
      <c r="L45" s="20">
        <v>1</v>
      </c>
      <c r="M45" s="20">
        <v>302</v>
      </c>
      <c r="N45" s="20">
        <v>4</v>
      </c>
      <c r="O45" s="20">
        <v>5</v>
      </c>
      <c r="P45" s="20">
        <v>0</v>
      </c>
      <c r="Q45" s="20">
        <v>0</v>
      </c>
      <c r="R45" s="20">
        <v>0</v>
      </c>
      <c r="S45" s="20">
        <v>3</v>
      </c>
      <c r="T45" s="20">
        <v>7</v>
      </c>
      <c r="U45" s="20">
        <v>297</v>
      </c>
      <c r="V45" s="20">
        <v>53</v>
      </c>
      <c r="W45" s="20">
        <v>1</v>
      </c>
      <c r="X45" s="20">
        <v>3</v>
      </c>
      <c r="Y45" s="20">
        <v>360</v>
      </c>
      <c r="Z45" s="20">
        <v>475</v>
      </c>
      <c r="AA45" s="20">
        <v>191</v>
      </c>
      <c r="AB45" s="20">
        <v>0</v>
      </c>
      <c r="AC45" s="20">
        <v>0</v>
      </c>
      <c r="AD45" s="20">
        <v>0</v>
      </c>
      <c r="AE45" s="20">
        <v>159</v>
      </c>
      <c r="AF45" s="20">
        <v>263</v>
      </c>
      <c r="AG45" s="20">
        <v>22</v>
      </c>
      <c r="AH45" s="20">
        <v>1</v>
      </c>
      <c r="AI45" s="20">
        <v>0</v>
      </c>
      <c r="AJ45" s="20">
        <v>0</v>
      </c>
      <c r="AK45" s="20">
        <v>19</v>
      </c>
      <c r="AL45" s="20">
        <v>10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1</v>
      </c>
      <c r="AT45" s="20">
        <v>0</v>
      </c>
      <c r="AU45" s="20">
        <v>0</v>
      </c>
      <c r="AV45" s="20">
        <v>0</v>
      </c>
      <c r="AW45" s="20">
        <v>0</v>
      </c>
      <c r="AX45" s="20">
        <v>2</v>
      </c>
    </row>
    <row r="46" spans="2:50" ht="20.100000000000001" customHeight="1" thickBot="1" x14ac:dyDescent="0.25">
      <c r="B46" s="4" t="s">
        <v>232</v>
      </c>
      <c r="C46" s="20">
        <v>2413</v>
      </c>
      <c r="D46" s="20">
        <v>337</v>
      </c>
      <c r="E46" s="20">
        <v>48</v>
      </c>
      <c r="F46" s="20">
        <v>2</v>
      </c>
      <c r="G46" s="20">
        <v>2606</v>
      </c>
      <c r="H46" s="20">
        <v>2028</v>
      </c>
      <c r="I46" s="20">
        <v>641</v>
      </c>
      <c r="J46" s="20">
        <v>65</v>
      </c>
      <c r="K46" s="20">
        <v>0</v>
      </c>
      <c r="L46" s="20">
        <v>0</v>
      </c>
      <c r="M46" s="20">
        <v>709</v>
      </c>
      <c r="N46" s="20">
        <v>9</v>
      </c>
      <c r="O46" s="20">
        <v>4</v>
      </c>
      <c r="P46" s="20">
        <v>0</v>
      </c>
      <c r="Q46" s="20">
        <v>0</v>
      </c>
      <c r="R46" s="20">
        <v>0</v>
      </c>
      <c r="S46" s="20">
        <v>2</v>
      </c>
      <c r="T46" s="20">
        <v>7</v>
      </c>
      <c r="U46" s="20">
        <v>1157</v>
      </c>
      <c r="V46" s="20">
        <v>272</v>
      </c>
      <c r="W46" s="20">
        <v>48</v>
      </c>
      <c r="X46" s="20">
        <v>1</v>
      </c>
      <c r="Y46" s="20">
        <v>1326</v>
      </c>
      <c r="Z46" s="20">
        <v>1400</v>
      </c>
      <c r="AA46" s="20">
        <v>544</v>
      </c>
      <c r="AB46" s="20">
        <v>0</v>
      </c>
      <c r="AC46" s="20">
        <v>0</v>
      </c>
      <c r="AD46" s="20">
        <v>1</v>
      </c>
      <c r="AE46" s="20">
        <v>507</v>
      </c>
      <c r="AF46" s="20">
        <v>557</v>
      </c>
      <c r="AG46" s="20">
        <v>65</v>
      </c>
      <c r="AH46" s="20">
        <v>0</v>
      </c>
      <c r="AI46" s="20">
        <v>0</v>
      </c>
      <c r="AJ46" s="20">
        <v>0</v>
      </c>
      <c r="AK46" s="20">
        <v>62</v>
      </c>
      <c r="AL46" s="20">
        <v>50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2</v>
      </c>
      <c r="AT46" s="20">
        <v>0</v>
      </c>
      <c r="AU46" s="20">
        <v>0</v>
      </c>
      <c r="AV46" s="20">
        <v>0</v>
      </c>
      <c r="AW46" s="20">
        <v>0</v>
      </c>
      <c r="AX46" s="20">
        <v>5</v>
      </c>
    </row>
    <row r="47" spans="2:50" ht="20.100000000000001" customHeight="1" thickBot="1" x14ac:dyDescent="0.25">
      <c r="B47" s="4" t="s">
        <v>233</v>
      </c>
      <c r="C47" s="20">
        <v>572</v>
      </c>
      <c r="D47" s="20">
        <v>30</v>
      </c>
      <c r="E47" s="20">
        <v>1</v>
      </c>
      <c r="F47" s="20">
        <v>0</v>
      </c>
      <c r="G47" s="20">
        <v>613</v>
      </c>
      <c r="H47" s="20">
        <v>373</v>
      </c>
      <c r="I47" s="20">
        <v>175</v>
      </c>
      <c r="J47" s="20">
        <v>30</v>
      </c>
      <c r="K47" s="20">
        <v>1</v>
      </c>
      <c r="L47" s="20">
        <v>0</v>
      </c>
      <c r="M47" s="20">
        <v>202</v>
      </c>
      <c r="N47" s="20">
        <v>5</v>
      </c>
      <c r="O47" s="20">
        <v>5</v>
      </c>
      <c r="P47" s="20">
        <v>0</v>
      </c>
      <c r="Q47" s="20">
        <v>0</v>
      </c>
      <c r="R47" s="20">
        <v>0</v>
      </c>
      <c r="S47" s="20">
        <v>1</v>
      </c>
      <c r="T47" s="20">
        <v>7</v>
      </c>
      <c r="U47" s="20">
        <v>278</v>
      </c>
      <c r="V47" s="20">
        <v>0</v>
      </c>
      <c r="W47" s="20">
        <v>0</v>
      </c>
      <c r="X47" s="20">
        <v>0</v>
      </c>
      <c r="Y47" s="20">
        <v>309</v>
      </c>
      <c r="Z47" s="20">
        <v>184</v>
      </c>
      <c r="AA47" s="20">
        <v>101</v>
      </c>
      <c r="AB47" s="20">
        <v>0</v>
      </c>
      <c r="AC47" s="20">
        <v>0</v>
      </c>
      <c r="AD47" s="20">
        <v>0</v>
      </c>
      <c r="AE47" s="20">
        <v>92</v>
      </c>
      <c r="AF47" s="20">
        <v>161</v>
      </c>
      <c r="AG47" s="20">
        <v>13</v>
      </c>
      <c r="AH47" s="20">
        <v>0</v>
      </c>
      <c r="AI47" s="20">
        <v>0</v>
      </c>
      <c r="AJ47" s="20">
        <v>0</v>
      </c>
      <c r="AK47" s="20">
        <v>8</v>
      </c>
      <c r="AL47" s="20">
        <v>13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1</v>
      </c>
      <c r="AX47" s="20">
        <v>3</v>
      </c>
    </row>
    <row r="48" spans="2:50" ht="20.100000000000001" customHeight="1" thickBot="1" x14ac:dyDescent="0.25">
      <c r="B48" s="4" t="s">
        <v>234</v>
      </c>
      <c r="C48" s="20">
        <v>3242</v>
      </c>
      <c r="D48" s="20">
        <v>82</v>
      </c>
      <c r="E48" s="20">
        <v>75</v>
      </c>
      <c r="F48" s="20">
        <v>85</v>
      </c>
      <c r="G48" s="20">
        <v>3488</v>
      </c>
      <c r="H48" s="20">
        <v>3204</v>
      </c>
      <c r="I48" s="20">
        <v>554</v>
      </c>
      <c r="J48" s="20">
        <v>8</v>
      </c>
      <c r="K48" s="20">
        <v>2</v>
      </c>
      <c r="L48" s="20">
        <v>9</v>
      </c>
      <c r="M48" s="20">
        <v>584</v>
      </c>
      <c r="N48" s="20">
        <v>13</v>
      </c>
      <c r="O48" s="20">
        <v>6</v>
      </c>
      <c r="P48" s="20">
        <v>0</v>
      </c>
      <c r="Q48" s="20">
        <v>0</v>
      </c>
      <c r="R48" s="20">
        <v>0</v>
      </c>
      <c r="S48" s="20">
        <v>6</v>
      </c>
      <c r="T48" s="20">
        <v>22</v>
      </c>
      <c r="U48" s="20">
        <v>2106</v>
      </c>
      <c r="V48" s="20">
        <v>73</v>
      </c>
      <c r="W48" s="20">
        <v>73</v>
      </c>
      <c r="X48" s="20">
        <v>68</v>
      </c>
      <c r="Y48" s="20">
        <v>2342</v>
      </c>
      <c r="Z48" s="20">
        <v>2042</v>
      </c>
      <c r="AA48" s="20">
        <v>417</v>
      </c>
      <c r="AB48" s="20">
        <v>0</v>
      </c>
      <c r="AC48" s="20">
        <v>0</v>
      </c>
      <c r="AD48" s="20">
        <v>8</v>
      </c>
      <c r="AE48" s="20">
        <v>383</v>
      </c>
      <c r="AF48" s="20">
        <v>885</v>
      </c>
      <c r="AG48" s="20">
        <v>154</v>
      </c>
      <c r="AH48" s="20">
        <v>1</v>
      </c>
      <c r="AI48" s="20">
        <v>0</v>
      </c>
      <c r="AJ48" s="20">
        <v>0</v>
      </c>
      <c r="AK48" s="20">
        <v>173</v>
      </c>
      <c r="AL48" s="20">
        <v>233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5</v>
      </c>
      <c r="AT48" s="20">
        <v>0</v>
      </c>
      <c r="AU48" s="20">
        <v>0</v>
      </c>
      <c r="AV48" s="20">
        <v>0</v>
      </c>
      <c r="AW48" s="20">
        <v>0</v>
      </c>
      <c r="AX48" s="20">
        <v>9</v>
      </c>
    </row>
    <row r="49" spans="2:50" ht="20.100000000000001" customHeight="1" thickBot="1" x14ac:dyDescent="0.25">
      <c r="B49" s="4" t="s">
        <v>235</v>
      </c>
      <c r="C49" s="20">
        <v>413</v>
      </c>
      <c r="D49" s="20">
        <v>81</v>
      </c>
      <c r="E49" s="20">
        <v>7</v>
      </c>
      <c r="F49" s="20">
        <v>1</v>
      </c>
      <c r="G49" s="20">
        <v>548</v>
      </c>
      <c r="H49" s="20">
        <v>528</v>
      </c>
      <c r="I49" s="20">
        <v>118</v>
      </c>
      <c r="J49" s="20">
        <v>12</v>
      </c>
      <c r="K49" s="20">
        <v>0</v>
      </c>
      <c r="L49" s="20">
        <v>0</v>
      </c>
      <c r="M49" s="20">
        <v>127</v>
      </c>
      <c r="N49" s="20">
        <v>3</v>
      </c>
      <c r="O49" s="20">
        <v>2</v>
      </c>
      <c r="P49" s="20">
        <v>0</v>
      </c>
      <c r="Q49" s="20">
        <v>0</v>
      </c>
      <c r="R49" s="20">
        <v>0</v>
      </c>
      <c r="S49" s="20">
        <v>0</v>
      </c>
      <c r="T49" s="20">
        <v>3</v>
      </c>
      <c r="U49" s="20">
        <v>184</v>
      </c>
      <c r="V49" s="20">
        <v>69</v>
      </c>
      <c r="W49" s="20">
        <v>7</v>
      </c>
      <c r="X49" s="20">
        <v>1</v>
      </c>
      <c r="Y49" s="20">
        <v>309</v>
      </c>
      <c r="Z49" s="20">
        <v>311</v>
      </c>
      <c r="AA49" s="20">
        <v>85</v>
      </c>
      <c r="AB49" s="20">
        <v>0</v>
      </c>
      <c r="AC49" s="20">
        <v>0</v>
      </c>
      <c r="AD49" s="20">
        <v>0</v>
      </c>
      <c r="AE49" s="20">
        <v>92</v>
      </c>
      <c r="AF49" s="20">
        <v>195</v>
      </c>
      <c r="AG49" s="20">
        <v>24</v>
      </c>
      <c r="AH49" s="20">
        <v>0</v>
      </c>
      <c r="AI49" s="20">
        <v>0</v>
      </c>
      <c r="AJ49" s="20">
        <v>0</v>
      </c>
      <c r="AK49" s="20">
        <v>20</v>
      </c>
      <c r="AL49" s="20">
        <v>16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</row>
    <row r="50" spans="2:50" ht="20.100000000000001" customHeight="1" thickBot="1" x14ac:dyDescent="0.25">
      <c r="B50" s="4" t="s">
        <v>236</v>
      </c>
      <c r="C50" s="20">
        <v>201</v>
      </c>
      <c r="D50" s="20">
        <v>34</v>
      </c>
      <c r="E50" s="20">
        <v>4</v>
      </c>
      <c r="F50" s="20">
        <v>0</v>
      </c>
      <c r="G50" s="20">
        <v>242</v>
      </c>
      <c r="H50" s="20">
        <v>512</v>
      </c>
      <c r="I50" s="20">
        <v>49</v>
      </c>
      <c r="J50" s="20">
        <v>4</v>
      </c>
      <c r="K50" s="20">
        <v>0</v>
      </c>
      <c r="L50" s="20">
        <v>0</v>
      </c>
      <c r="M50" s="20">
        <v>54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1</v>
      </c>
      <c r="U50" s="20">
        <v>99</v>
      </c>
      <c r="V50" s="20">
        <v>30</v>
      </c>
      <c r="W50" s="20">
        <v>4</v>
      </c>
      <c r="X50" s="20">
        <v>0</v>
      </c>
      <c r="Y50" s="20">
        <v>161</v>
      </c>
      <c r="Z50" s="20">
        <v>326</v>
      </c>
      <c r="AA50" s="20">
        <v>41</v>
      </c>
      <c r="AB50" s="20">
        <v>0</v>
      </c>
      <c r="AC50" s="20">
        <v>0</v>
      </c>
      <c r="AD50" s="20">
        <v>0</v>
      </c>
      <c r="AE50" s="20">
        <v>18</v>
      </c>
      <c r="AF50" s="20">
        <v>173</v>
      </c>
      <c r="AG50" s="20">
        <v>12</v>
      </c>
      <c r="AH50" s="20">
        <v>0</v>
      </c>
      <c r="AI50" s="20">
        <v>0</v>
      </c>
      <c r="AJ50" s="20">
        <v>0</v>
      </c>
      <c r="AK50" s="20">
        <v>9</v>
      </c>
      <c r="AL50" s="20">
        <v>12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</row>
    <row r="51" spans="2:50" ht="20.100000000000001" customHeight="1" thickBot="1" x14ac:dyDescent="0.25">
      <c r="B51" s="4" t="s">
        <v>237</v>
      </c>
      <c r="C51" s="20">
        <v>685</v>
      </c>
      <c r="D51" s="20">
        <v>156</v>
      </c>
      <c r="E51" s="20">
        <v>13</v>
      </c>
      <c r="F51" s="20">
        <v>5</v>
      </c>
      <c r="G51" s="20">
        <v>764</v>
      </c>
      <c r="H51" s="20">
        <v>1405</v>
      </c>
      <c r="I51" s="20">
        <v>154</v>
      </c>
      <c r="J51" s="20">
        <v>37</v>
      </c>
      <c r="K51" s="20">
        <v>2</v>
      </c>
      <c r="L51" s="20">
        <v>0</v>
      </c>
      <c r="M51" s="20">
        <v>194</v>
      </c>
      <c r="N51" s="20">
        <v>5</v>
      </c>
      <c r="O51" s="20">
        <v>1</v>
      </c>
      <c r="P51" s="20">
        <v>0</v>
      </c>
      <c r="Q51" s="20">
        <v>0</v>
      </c>
      <c r="R51" s="20">
        <v>0</v>
      </c>
      <c r="S51" s="20">
        <v>1</v>
      </c>
      <c r="T51" s="20">
        <v>2</v>
      </c>
      <c r="U51" s="20">
        <v>349</v>
      </c>
      <c r="V51" s="20">
        <v>119</v>
      </c>
      <c r="W51" s="20">
        <v>11</v>
      </c>
      <c r="X51" s="20">
        <v>4</v>
      </c>
      <c r="Y51" s="20">
        <v>411</v>
      </c>
      <c r="Z51" s="20">
        <v>904</v>
      </c>
      <c r="AA51" s="20">
        <v>161</v>
      </c>
      <c r="AB51" s="20">
        <v>0</v>
      </c>
      <c r="AC51" s="20">
        <v>0</v>
      </c>
      <c r="AD51" s="20">
        <v>0</v>
      </c>
      <c r="AE51" s="20">
        <v>137</v>
      </c>
      <c r="AF51" s="20">
        <v>468</v>
      </c>
      <c r="AG51" s="20">
        <v>20</v>
      </c>
      <c r="AH51" s="20">
        <v>0</v>
      </c>
      <c r="AI51" s="20">
        <v>0</v>
      </c>
      <c r="AJ51" s="20">
        <v>1</v>
      </c>
      <c r="AK51" s="20">
        <v>21</v>
      </c>
      <c r="AL51" s="20">
        <v>24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2</v>
      </c>
    </row>
    <row r="52" spans="2:50" ht="20.100000000000001" customHeight="1" thickBot="1" x14ac:dyDescent="0.25">
      <c r="B52" s="4" t="s">
        <v>238</v>
      </c>
      <c r="C52" s="20">
        <v>208</v>
      </c>
      <c r="D52" s="20">
        <v>26</v>
      </c>
      <c r="E52" s="20">
        <v>0</v>
      </c>
      <c r="F52" s="20">
        <v>0</v>
      </c>
      <c r="G52" s="20">
        <v>217</v>
      </c>
      <c r="H52" s="20">
        <v>363</v>
      </c>
      <c r="I52" s="20">
        <v>19</v>
      </c>
      <c r="J52" s="20">
        <v>0</v>
      </c>
      <c r="K52" s="20">
        <v>0</v>
      </c>
      <c r="L52" s="20">
        <v>0</v>
      </c>
      <c r="M52" s="20">
        <v>19</v>
      </c>
      <c r="N52" s="20">
        <v>2</v>
      </c>
      <c r="O52" s="20">
        <v>1</v>
      </c>
      <c r="P52" s="20">
        <v>0</v>
      </c>
      <c r="Q52" s="20">
        <v>0</v>
      </c>
      <c r="R52" s="20">
        <v>0</v>
      </c>
      <c r="S52" s="20">
        <v>1</v>
      </c>
      <c r="T52" s="20">
        <v>1</v>
      </c>
      <c r="U52" s="20">
        <v>133</v>
      </c>
      <c r="V52" s="20">
        <v>26</v>
      </c>
      <c r="W52" s="20">
        <v>0</v>
      </c>
      <c r="X52" s="20">
        <v>0</v>
      </c>
      <c r="Y52" s="20">
        <v>160</v>
      </c>
      <c r="Z52" s="20">
        <v>232</v>
      </c>
      <c r="AA52" s="20">
        <v>47</v>
      </c>
      <c r="AB52" s="20">
        <v>0</v>
      </c>
      <c r="AC52" s="20">
        <v>0</v>
      </c>
      <c r="AD52" s="20">
        <v>0</v>
      </c>
      <c r="AE52" s="20">
        <v>31</v>
      </c>
      <c r="AF52" s="20">
        <v>113</v>
      </c>
      <c r="AG52" s="20">
        <v>8</v>
      </c>
      <c r="AH52" s="20">
        <v>0</v>
      </c>
      <c r="AI52" s="20">
        <v>0</v>
      </c>
      <c r="AJ52" s="20">
        <v>0</v>
      </c>
      <c r="AK52" s="20">
        <v>6</v>
      </c>
      <c r="AL52" s="20">
        <v>15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</row>
    <row r="53" spans="2:50" ht="20.100000000000001" customHeight="1" thickBot="1" x14ac:dyDescent="0.25">
      <c r="B53" s="4" t="s">
        <v>239</v>
      </c>
      <c r="C53" s="20">
        <v>149</v>
      </c>
      <c r="D53" s="20">
        <v>9</v>
      </c>
      <c r="E53" s="20">
        <v>2</v>
      </c>
      <c r="F53" s="20">
        <v>3</v>
      </c>
      <c r="G53" s="20">
        <v>156</v>
      </c>
      <c r="H53" s="20">
        <v>388</v>
      </c>
      <c r="I53" s="20">
        <v>50</v>
      </c>
      <c r="J53" s="20">
        <v>2</v>
      </c>
      <c r="K53" s="20">
        <v>0</v>
      </c>
      <c r="L53" s="20">
        <v>0</v>
      </c>
      <c r="M53" s="20">
        <v>52</v>
      </c>
      <c r="N53" s="20">
        <v>4</v>
      </c>
      <c r="O53" s="20">
        <v>1</v>
      </c>
      <c r="P53" s="20">
        <v>0</v>
      </c>
      <c r="Q53" s="20">
        <v>0</v>
      </c>
      <c r="R53" s="20">
        <v>0</v>
      </c>
      <c r="S53" s="20">
        <v>2</v>
      </c>
      <c r="T53" s="20">
        <v>0</v>
      </c>
      <c r="U53" s="20">
        <v>68</v>
      </c>
      <c r="V53" s="20">
        <v>7</v>
      </c>
      <c r="W53" s="20">
        <v>2</v>
      </c>
      <c r="X53" s="20">
        <v>3</v>
      </c>
      <c r="Y53" s="20">
        <v>63</v>
      </c>
      <c r="Z53" s="20">
        <v>272</v>
      </c>
      <c r="AA53" s="20">
        <v>19</v>
      </c>
      <c r="AB53" s="20">
        <v>0</v>
      </c>
      <c r="AC53" s="20">
        <v>0</v>
      </c>
      <c r="AD53" s="20">
        <v>0</v>
      </c>
      <c r="AE53" s="20">
        <v>17</v>
      </c>
      <c r="AF53" s="20">
        <v>109</v>
      </c>
      <c r="AG53" s="20">
        <v>11</v>
      </c>
      <c r="AH53" s="20">
        <v>0</v>
      </c>
      <c r="AI53" s="20">
        <v>0</v>
      </c>
      <c r="AJ53" s="20">
        <v>0</v>
      </c>
      <c r="AK53" s="20">
        <v>22</v>
      </c>
      <c r="AL53" s="20">
        <v>3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</row>
    <row r="54" spans="2:50" ht="20.100000000000001" customHeight="1" thickBot="1" x14ac:dyDescent="0.25">
      <c r="B54" s="4" t="s">
        <v>240</v>
      </c>
      <c r="C54" s="20">
        <v>489</v>
      </c>
      <c r="D54" s="20">
        <v>171</v>
      </c>
      <c r="E54" s="20">
        <v>18</v>
      </c>
      <c r="F54" s="20">
        <v>0</v>
      </c>
      <c r="G54" s="20">
        <v>675</v>
      </c>
      <c r="H54" s="20">
        <v>643</v>
      </c>
      <c r="I54" s="20">
        <v>162</v>
      </c>
      <c r="J54" s="20">
        <v>37</v>
      </c>
      <c r="K54" s="20">
        <v>1</v>
      </c>
      <c r="L54" s="20">
        <v>0</v>
      </c>
      <c r="M54" s="20">
        <v>199</v>
      </c>
      <c r="N54" s="20">
        <v>18</v>
      </c>
      <c r="O54" s="20">
        <v>0</v>
      </c>
      <c r="P54" s="20">
        <v>0</v>
      </c>
      <c r="Q54" s="20">
        <v>0</v>
      </c>
      <c r="R54" s="20">
        <v>0</v>
      </c>
      <c r="S54" s="20">
        <v>2</v>
      </c>
      <c r="T54" s="20">
        <v>4</v>
      </c>
      <c r="U54" s="20">
        <v>216</v>
      </c>
      <c r="V54" s="20">
        <v>122</v>
      </c>
      <c r="W54" s="20">
        <v>17</v>
      </c>
      <c r="X54" s="20">
        <v>0</v>
      </c>
      <c r="Y54" s="20">
        <v>358</v>
      </c>
      <c r="Z54" s="20">
        <v>463</v>
      </c>
      <c r="AA54" s="20">
        <v>73</v>
      </c>
      <c r="AB54" s="20">
        <v>0</v>
      </c>
      <c r="AC54" s="20">
        <v>0</v>
      </c>
      <c r="AD54" s="20">
        <v>0</v>
      </c>
      <c r="AE54" s="20">
        <v>74</v>
      </c>
      <c r="AF54" s="20">
        <v>128</v>
      </c>
      <c r="AG54" s="20">
        <v>38</v>
      </c>
      <c r="AH54" s="20">
        <v>12</v>
      </c>
      <c r="AI54" s="20">
        <v>0</v>
      </c>
      <c r="AJ54" s="20">
        <v>0</v>
      </c>
      <c r="AK54" s="20">
        <v>42</v>
      </c>
      <c r="AL54" s="20">
        <v>28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2</v>
      </c>
    </row>
    <row r="55" spans="2:50" ht="20.100000000000001" customHeight="1" thickBot="1" x14ac:dyDescent="0.25">
      <c r="B55" s="4" t="s">
        <v>241</v>
      </c>
      <c r="C55" s="20">
        <v>6804</v>
      </c>
      <c r="D55" s="20">
        <v>600</v>
      </c>
      <c r="E55" s="20">
        <v>484</v>
      </c>
      <c r="F55" s="20">
        <v>159</v>
      </c>
      <c r="G55" s="20">
        <v>7924</v>
      </c>
      <c r="H55" s="20">
        <v>4995</v>
      </c>
      <c r="I55" s="20">
        <v>1558</v>
      </c>
      <c r="J55" s="20">
        <v>206</v>
      </c>
      <c r="K55" s="20">
        <v>12</v>
      </c>
      <c r="L55" s="20">
        <v>8</v>
      </c>
      <c r="M55" s="20">
        <v>1782</v>
      </c>
      <c r="N55" s="20">
        <v>13</v>
      </c>
      <c r="O55" s="20">
        <v>9</v>
      </c>
      <c r="P55" s="20">
        <v>0</v>
      </c>
      <c r="Q55" s="20">
        <v>0</v>
      </c>
      <c r="R55" s="20">
        <v>0</v>
      </c>
      <c r="S55" s="20">
        <v>10</v>
      </c>
      <c r="T55" s="20">
        <v>31</v>
      </c>
      <c r="U55" s="20">
        <v>3799</v>
      </c>
      <c r="V55" s="20">
        <v>389</v>
      </c>
      <c r="W55" s="20">
        <v>468</v>
      </c>
      <c r="X55" s="20">
        <v>106</v>
      </c>
      <c r="Y55" s="20">
        <v>4614</v>
      </c>
      <c r="Z55" s="20">
        <v>3020</v>
      </c>
      <c r="AA55" s="20">
        <v>1281</v>
      </c>
      <c r="AB55" s="20">
        <v>0</v>
      </c>
      <c r="AC55" s="20">
        <v>0</v>
      </c>
      <c r="AD55" s="20">
        <v>37</v>
      </c>
      <c r="AE55" s="20">
        <v>1356</v>
      </c>
      <c r="AF55" s="20">
        <v>1800</v>
      </c>
      <c r="AG55" s="20">
        <v>155</v>
      </c>
      <c r="AH55" s="20">
        <v>5</v>
      </c>
      <c r="AI55" s="20">
        <v>4</v>
      </c>
      <c r="AJ55" s="20">
        <v>8</v>
      </c>
      <c r="AK55" s="20">
        <v>162</v>
      </c>
      <c r="AL55" s="20">
        <v>120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2</v>
      </c>
      <c r="AT55" s="20">
        <v>0</v>
      </c>
      <c r="AU55" s="20">
        <v>0</v>
      </c>
      <c r="AV55" s="20">
        <v>0</v>
      </c>
      <c r="AW55" s="20">
        <v>0</v>
      </c>
      <c r="AX55" s="20">
        <v>11</v>
      </c>
    </row>
    <row r="56" spans="2:50" ht="20.100000000000001" customHeight="1" thickBot="1" x14ac:dyDescent="0.25">
      <c r="B56" s="4" t="s">
        <v>242</v>
      </c>
      <c r="C56" s="20">
        <v>1572</v>
      </c>
      <c r="D56" s="20">
        <v>193</v>
      </c>
      <c r="E56" s="20">
        <v>122</v>
      </c>
      <c r="F56" s="20">
        <v>6</v>
      </c>
      <c r="G56" s="20">
        <v>1881</v>
      </c>
      <c r="H56" s="20">
        <v>1506</v>
      </c>
      <c r="I56" s="20">
        <v>461</v>
      </c>
      <c r="J56" s="20">
        <v>78</v>
      </c>
      <c r="K56" s="20">
        <v>4</v>
      </c>
      <c r="L56" s="20">
        <v>0</v>
      </c>
      <c r="M56" s="20">
        <v>530</v>
      </c>
      <c r="N56" s="20">
        <v>18</v>
      </c>
      <c r="O56" s="20">
        <v>4</v>
      </c>
      <c r="P56" s="20">
        <v>0</v>
      </c>
      <c r="Q56" s="20">
        <v>0</v>
      </c>
      <c r="R56" s="20">
        <v>0</v>
      </c>
      <c r="S56" s="20">
        <v>4</v>
      </c>
      <c r="T56" s="20">
        <v>10</v>
      </c>
      <c r="U56" s="20">
        <v>859</v>
      </c>
      <c r="V56" s="20">
        <v>115</v>
      </c>
      <c r="W56" s="20">
        <v>118</v>
      </c>
      <c r="X56" s="20">
        <v>4</v>
      </c>
      <c r="Y56" s="20">
        <v>1088</v>
      </c>
      <c r="Z56" s="20">
        <v>989</v>
      </c>
      <c r="AA56" s="20">
        <v>198</v>
      </c>
      <c r="AB56" s="20">
        <v>0</v>
      </c>
      <c r="AC56" s="20">
        <v>0</v>
      </c>
      <c r="AD56" s="20">
        <v>1</v>
      </c>
      <c r="AE56" s="20">
        <v>203</v>
      </c>
      <c r="AF56" s="20">
        <v>444</v>
      </c>
      <c r="AG56" s="20">
        <v>50</v>
      </c>
      <c r="AH56" s="20">
        <v>0</v>
      </c>
      <c r="AI56" s="20">
        <v>0</v>
      </c>
      <c r="AJ56" s="20">
        <v>1</v>
      </c>
      <c r="AK56" s="20">
        <v>56</v>
      </c>
      <c r="AL56" s="20">
        <v>45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</row>
    <row r="57" spans="2:50" ht="20.100000000000001" customHeight="1" thickBot="1" x14ac:dyDescent="0.25">
      <c r="B57" s="4" t="s">
        <v>243</v>
      </c>
      <c r="C57" s="20">
        <v>551</v>
      </c>
      <c r="D57" s="20">
        <v>14</v>
      </c>
      <c r="E57" s="20">
        <v>2</v>
      </c>
      <c r="F57" s="20">
        <v>6</v>
      </c>
      <c r="G57" s="20">
        <v>614</v>
      </c>
      <c r="H57" s="20">
        <v>647</v>
      </c>
      <c r="I57" s="20">
        <v>74</v>
      </c>
      <c r="J57" s="20">
        <v>0</v>
      </c>
      <c r="K57" s="20">
        <v>0</v>
      </c>
      <c r="L57" s="20">
        <v>0</v>
      </c>
      <c r="M57" s="20">
        <v>74</v>
      </c>
      <c r="N57" s="20">
        <v>0</v>
      </c>
      <c r="O57" s="20">
        <v>2</v>
      </c>
      <c r="P57" s="20">
        <v>0</v>
      </c>
      <c r="Q57" s="20">
        <v>0</v>
      </c>
      <c r="R57" s="20">
        <v>0</v>
      </c>
      <c r="S57" s="20">
        <v>1</v>
      </c>
      <c r="T57" s="20">
        <v>4</v>
      </c>
      <c r="U57" s="20">
        <v>372</v>
      </c>
      <c r="V57" s="20">
        <v>14</v>
      </c>
      <c r="W57" s="20">
        <v>2</v>
      </c>
      <c r="X57" s="20">
        <v>3</v>
      </c>
      <c r="Y57" s="20">
        <v>431</v>
      </c>
      <c r="Z57" s="20">
        <v>516</v>
      </c>
      <c r="AA57" s="20">
        <v>81</v>
      </c>
      <c r="AB57" s="20">
        <v>0</v>
      </c>
      <c r="AC57" s="20">
        <v>0</v>
      </c>
      <c r="AD57" s="20">
        <v>2</v>
      </c>
      <c r="AE57" s="20">
        <v>90</v>
      </c>
      <c r="AF57" s="20">
        <v>118</v>
      </c>
      <c r="AG57" s="20">
        <v>22</v>
      </c>
      <c r="AH57" s="20">
        <v>0</v>
      </c>
      <c r="AI57" s="20">
        <v>0</v>
      </c>
      <c r="AJ57" s="20">
        <v>0</v>
      </c>
      <c r="AK57" s="20">
        <v>17</v>
      </c>
      <c r="AL57" s="20">
        <v>9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1</v>
      </c>
      <c r="AW57" s="20">
        <v>1</v>
      </c>
      <c r="AX57" s="20">
        <v>0</v>
      </c>
    </row>
    <row r="58" spans="2:50" ht="20.100000000000001" customHeight="1" thickBot="1" x14ac:dyDescent="0.25">
      <c r="B58" s="4" t="s">
        <v>244</v>
      </c>
      <c r="C58" s="20">
        <v>231</v>
      </c>
      <c r="D58" s="20">
        <v>49</v>
      </c>
      <c r="E58" s="20">
        <v>4</v>
      </c>
      <c r="F58" s="20">
        <v>6</v>
      </c>
      <c r="G58" s="20">
        <v>197</v>
      </c>
      <c r="H58" s="20">
        <v>667</v>
      </c>
      <c r="I58" s="20">
        <v>61</v>
      </c>
      <c r="J58" s="20">
        <v>0</v>
      </c>
      <c r="K58" s="20">
        <v>0</v>
      </c>
      <c r="L58" s="20">
        <v>0</v>
      </c>
      <c r="M58" s="20">
        <v>61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3</v>
      </c>
      <c r="U58" s="20">
        <v>133</v>
      </c>
      <c r="V58" s="20">
        <v>49</v>
      </c>
      <c r="W58" s="20">
        <v>4</v>
      </c>
      <c r="X58" s="20">
        <v>3</v>
      </c>
      <c r="Y58" s="20">
        <v>106</v>
      </c>
      <c r="Z58" s="20">
        <v>556</v>
      </c>
      <c r="AA58" s="20">
        <v>23</v>
      </c>
      <c r="AB58" s="20">
        <v>0</v>
      </c>
      <c r="AC58" s="20">
        <v>0</v>
      </c>
      <c r="AD58" s="20">
        <v>3</v>
      </c>
      <c r="AE58" s="20">
        <v>18</v>
      </c>
      <c r="AF58" s="20">
        <v>87</v>
      </c>
      <c r="AG58" s="20">
        <v>13</v>
      </c>
      <c r="AH58" s="20">
        <v>0</v>
      </c>
      <c r="AI58" s="20">
        <v>0</v>
      </c>
      <c r="AJ58" s="20">
        <v>0</v>
      </c>
      <c r="AK58" s="20">
        <v>12</v>
      </c>
      <c r="AL58" s="20">
        <v>19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1</v>
      </c>
      <c r="AT58" s="20">
        <v>0</v>
      </c>
      <c r="AU58" s="20">
        <v>0</v>
      </c>
      <c r="AV58" s="20">
        <v>0</v>
      </c>
      <c r="AW58" s="20">
        <v>0</v>
      </c>
      <c r="AX58" s="20">
        <v>2</v>
      </c>
    </row>
    <row r="59" spans="2:50" ht="20.100000000000001" customHeight="1" thickBot="1" x14ac:dyDescent="0.25">
      <c r="B59" s="4" t="s">
        <v>270</v>
      </c>
      <c r="C59" s="20">
        <v>406</v>
      </c>
      <c r="D59" s="20">
        <v>83</v>
      </c>
      <c r="E59" s="20">
        <v>7</v>
      </c>
      <c r="F59" s="20">
        <v>10</v>
      </c>
      <c r="G59" s="20">
        <v>551</v>
      </c>
      <c r="H59" s="20">
        <v>536</v>
      </c>
      <c r="I59" s="20">
        <v>147</v>
      </c>
      <c r="J59" s="20">
        <v>6</v>
      </c>
      <c r="K59" s="20">
        <v>3</v>
      </c>
      <c r="L59" s="20">
        <v>4</v>
      </c>
      <c r="M59" s="20">
        <v>157</v>
      </c>
      <c r="N59" s="20">
        <v>7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2</v>
      </c>
      <c r="U59" s="20">
        <v>146</v>
      </c>
      <c r="V59" s="20">
        <v>77</v>
      </c>
      <c r="W59" s="20">
        <v>4</v>
      </c>
      <c r="X59" s="20">
        <v>6</v>
      </c>
      <c r="Y59" s="20">
        <v>268</v>
      </c>
      <c r="Z59" s="20">
        <v>375</v>
      </c>
      <c r="AA59" s="20">
        <v>101</v>
      </c>
      <c r="AB59" s="20">
        <v>0</v>
      </c>
      <c r="AC59" s="20">
        <v>0</v>
      </c>
      <c r="AD59" s="20">
        <v>0</v>
      </c>
      <c r="AE59" s="20">
        <v>116</v>
      </c>
      <c r="AF59" s="20">
        <v>142</v>
      </c>
      <c r="AG59" s="20">
        <v>12</v>
      </c>
      <c r="AH59" s="20">
        <v>0</v>
      </c>
      <c r="AI59" s="20">
        <v>0</v>
      </c>
      <c r="AJ59" s="20">
        <v>0</v>
      </c>
      <c r="AK59" s="20">
        <v>10</v>
      </c>
      <c r="AL59" s="20">
        <v>10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</row>
    <row r="60" spans="2:50" ht="20.100000000000001" customHeight="1" thickBot="1" x14ac:dyDescent="0.25">
      <c r="B60" s="4" t="s">
        <v>246</v>
      </c>
      <c r="C60" s="20">
        <v>896</v>
      </c>
      <c r="D60" s="20">
        <v>133</v>
      </c>
      <c r="E60" s="20">
        <v>56</v>
      </c>
      <c r="F60" s="20">
        <v>18</v>
      </c>
      <c r="G60" s="20">
        <v>1104</v>
      </c>
      <c r="H60" s="20">
        <v>1141</v>
      </c>
      <c r="I60" s="20">
        <v>322</v>
      </c>
      <c r="J60" s="20">
        <v>46</v>
      </c>
      <c r="K60" s="20">
        <v>0</v>
      </c>
      <c r="L60" s="20">
        <v>2</v>
      </c>
      <c r="M60" s="20">
        <v>370</v>
      </c>
      <c r="N60" s="20">
        <v>4</v>
      </c>
      <c r="O60" s="20">
        <v>6</v>
      </c>
      <c r="P60" s="20">
        <v>0</v>
      </c>
      <c r="Q60" s="20">
        <v>0</v>
      </c>
      <c r="R60" s="20">
        <v>0</v>
      </c>
      <c r="S60" s="20">
        <v>4</v>
      </c>
      <c r="T60" s="20">
        <v>9</v>
      </c>
      <c r="U60" s="20">
        <v>341</v>
      </c>
      <c r="V60" s="20">
        <v>87</v>
      </c>
      <c r="W60" s="20">
        <v>56</v>
      </c>
      <c r="X60" s="20">
        <v>12</v>
      </c>
      <c r="Y60" s="20">
        <v>546</v>
      </c>
      <c r="Z60" s="20">
        <v>740</v>
      </c>
      <c r="AA60" s="20">
        <v>204</v>
      </c>
      <c r="AB60" s="20">
        <v>0</v>
      </c>
      <c r="AC60" s="20">
        <v>0</v>
      </c>
      <c r="AD60" s="20">
        <v>2</v>
      </c>
      <c r="AE60" s="20">
        <v>156</v>
      </c>
      <c r="AF60" s="20">
        <v>377</v>
      </c>
      <c r="AG60" s="20">
        <v>23</v>
      </c>
      <c r="AH60" s="20">
        <v>0</v>
      </c>
      <c r="AI60" s="20">
        <v>0</v>
      </c>
      <c r="AJ60" s="20">
        <v>2</v>
      </c>
      <c r="AK60" s="20">
        <v>28</v>
      </c>
      <c r="AL60" s="20">
        <v>10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1</v>
      </c>
    </row>
    <row r="61" spans="2:50" ht="20.100000000000001" customHeight="1" thickBot="1" x14ac:dyDescent="0.25">
      <c r="B61" s="4" t="s">
        <v>247</v>
      </c>
      <c r="C61" s="20">
        <v>194</v>
      </c>
      <c r="D61" s="20">
        <v>63</v>
      </c>
      <c r="E61" s="20">
        <v>7</v>
      </c>
      <c r="F61" s="20">
        <v>0</v>
      </c>
      <c r="G61" s="20">
        <v>251</v>
      </c>
      <c r="H61" s="20">
        <v>313</v>
      </c>
      <c r="I61" s="20">
        <v>79</v>
      </c>
      <c r="J61" s="20">
        <v>25</v>
      </c>
      <c r="K61" s="20">
        <v>0</v>
      </c>
      <c r="L61" s="20">
        <v>0</v>
      </c>
      <c r="M61" s="20">
        <v>102</v>
      </c>
      <c r="N61" s="20">
        <v>3</v>
      </c>
      <c r="O61" s="20">
        <v>1</v>
      </c>
      <c r="P61" s="20">
        <v>0</v>
      </c>
      <c r="Q61" s="20">
        <v>0</v>
      </c>
      <c r="R61" s="20">
        <v>0</v>
      </c>
      <c r="S61" s="20">
        <v>2</v>
      </c>
      <c r="T61" s="20">
        <v>4</v>
      </c>
      <c r="U61" s="20">
        <v>64</v>
      </c>
      <c r="V61" s="20">
        <v>38</v>
      </c>
      <c r="W61" s="20">
        <v>7</v>
      </c>
      <c r="X61" s="20">
        <v>0</v>
      </c>
      <c r="Y61" s="20">
        <v>95</v>
      </c>
      <c r="Z61" s="20">
        <v>224</v>
      </c>
      <c r="AA61" s="20">
        <v>39</v>
      </c>
      <c r="AB61" s="20">
        <v>0</v>
      </c>
      <c r="AC61" s="20">
        <v>0</v>
      </c>
      <c r="AD61" s="20">
        <v>0</v>
      </c>
      <c r="AE61" s="20">
        <v>44</v>
      </c>
      <c r="AF61" s="20">
        <v>78</v>
      </c>
      <c r="AG61" s="20">
        <v>11</v>
      </c>
      <c r="AH61" s="20">
        <v>0</v>
      </c>
      <c r="AI61" s="20">
        <v>0</v>
      </c>
      <c r="AJ61" s="20">
        <v>0</v>
      </c>
      <c r="AK61" s="20">
        <v>8</v>
      </c>
      <c r="AL61" s="20">
        <v>4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</row>
    <row r="62" spans="2:50" ht="20.100000000000001" customHeight="1" thickBot="1" x14ac:dyDescent="0.25">
      <c r="B62" s="7" t="s">
        <v>22</v>
      </c>
      <c r="C62" s="9">
        <f>SUM(C12:C61)</f>
        <v>41780</v>
      </c>
      <c r="D62" s="9">
        <f t="shared" ref="D62:AX62" si="0">SUM(D12:D61)</f>
        <v>5384</v>
      </c>
      <c r="E62" s="9">
        <f t="shared" si="0"/>
        <v>2167</v>
      </c>
      <c r="F62" s="9">
        <f t="shared" si="0"/>
        <v>484</v>
      </c>
      <c r="G62" s="9">
        <f t="shared" si="0"/>
        <v>48134</v>
      </c>
      <c r="H62" s="9">
        <f t="shared" si="0"/>
        <v>42777</v>
      </c>
      <c r="I62" s="9">
        <f t="shared" si="0"/>
        <v>11648</v>
      </c>
      <c r="J62" s="9">
        <f t="shared" si="0"/>
        <v>1473</v>
      </c>
      <c r="K62" s="9">
        <f t="shared" si="0"/>
        <v>63</v>
      </c>
      <c r="L62" s="9">
        <f t="shared" si="0"/>
        <v>36</v>
      </c>
      <c r="M62" s="9">
        <f t="shared" si="0"/>
        <v>13235</v>
      </c>
      <c r="N62" s="9">
        <f t="shared" si="0"/>
        <v>318</v>
      </c>
      <c r="O62" s="9">
        <f t="shared" si="0"/>
        <v>102</v>
      </c>
      <c r="P62" s="9">
        <f t="shared" si="0"/>
        <v>0</v>
      </c>
      <c r="Q62" s="9">
        <f t="shared" si="0"/>
        <v>1</v>
      </c>
      <c r="R62" s="9">
        <f t="shared" si="0"/>
        <v>3</v>
      </c>
      <c r="S62" s="9">
        <f t="shared" si="0"/>
        <v>76</v>
      </c>
      <c r="T62" s="9">
        <f t="shared" si="0"/>
        <v>299</v>
      </c>
      <c r="U62" s="9">
        <f t="shared" si="0"/>
        <v>20679</v>
      </c>
      <c r="V62" s="9">
        <f t="shared" si="0"/>
        <v>3860</v>
      </c>
      <c r="W62" s="9">
        <f t="shared" si="0"/>
        <v>2097</v>
      </c>
      <c r="X62" s="9">
        <f t="shared" si="0"/>
        <v>336</v>
      </c>
      <c r="Y62" s="9">
        <f t="shared" si="0"/>
        <v>25766</v>
      </c>
      <c r="Z62" s="9">
        <f t="shared" si="0"/>
        <v>28118</v>
      </c>
      <c r="AA62" s="9">
        <f t="shared" si="0"/>
        <v>7736</v>
      </c>
      <c r="AB62" s="9">
        <f t="shared" si="0"/>
        <v>0</v>
      </c>
      <c r="AC62" s="9">
        <f t="shared" si="0"/>
        <v>0</v>
      </c>
      <c r="AD62" s="9">
        <f t="shared" si="0"/>
        <v>71</v>
      </c>
      <c r="AE62" s="9">
        <f t="shared" si="0"/>
        <v>7432</v>
      </c>
      <c r="AF62" s="9">
        <f t="shared" si="0"/>
        <v>12682</v>
      </c>
      <c r="AG62" s="9">
        <f t="shared" si="0"/>
        <v>1585</v>
      </c>
      <c r="AH62" s="9">
        <f t="shared" si="0"/>
        <v>51</v>
      </c>
      <c r="AI62" s="9">
        <f t="shared" si="0"/>
        <v>6</v>
      </c>
      <c r="AJ62" s="9">
        <f t="shared" si="0"/>
        <v>34</v>
      </c>
      <c r="AK62" s="9">
        <f t="shared" si="0"/>
        <v>1606</v>
      </c>
      <c r="AL62" s="9">
        <f t="shared" si="0"/>
        <v>1257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30</v>
      </c>
      <c r="AT62" s="9">
        <f t="shared" si="0"/>
        <v>0</v>
      </c>
      <c r="AU62" s="9">
        <f t="shared" si="0"/>
        <v>0</v>
      </c>
      <c r="AV62" s="9">
        <f t="shared" si="0"/>
        <v>4</v>
      </c>
      <c r="AW62" s="9">
        <f t="shared" si="0"/>
        <v>19</v>
      </c>
      <c r="AX62" s="9">
        <f t="shared" si="0"/>
        <v>103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104" t="s">
        <v>289</v>
      </c>
      <c r="D9" s="105"/>
      <c r="E9" s="105"/>
      <c r="F9" s="105"/>
      <c r="G9" s="105"/>
      <c r="H9" s="105"/>
      <c r="I9" s="105"/>
      <c r="J9" s="105"/>
    </row>
    <row r="10" spans="2:10" ht="43.5" thickBot="1" x14ac:dyDescent="0.25">
      <c r="B10" s="26"/>
      <c r="C10" s="24" t="s">
        <v>123</v>
      </c>
      <c r="D10" s="24" t="s">
        <v>124</v>
      </c>
      <c r="E10" s="24" t="s">
        <v>125</v>
      </c>
      <c r="F10" s="24" t="s">
        <v>282</v>
      </c>
      <c r="G10" s="22" t="s">
        <v>279</v>
      </c>
      <c r="H10" s="22" t="s">
        <v>283</v>
      </c>
      <c r="I10" s="22" t="s">
        <v>280</v>
      </c>
      <c r="J10" s="22" t="s">
        <v>281</v>
      </c>
    </row>
    <row r="11" spans="2:10" ht="20.100000000000001" customHeight="1" thickBot="1" x14ac:dyDescent="0.25">
      <c r="B11" s="3" t="s">
        <v>198</v>
      </c>
      <c r="C11" s="77">
        <f>'Relación Víctima_Denunciado '!C11/'Relación Víctima_Denunciado '!$L11</f>
        <v>0.15406976744186046</v>
      </c>
      <c r="D11" s="77">
        <f>'Relación Víctima_Denunciado '!D11/'Relación Víctima_Denunciado '!$L11</f>
        <v>6.6860465116279064E-2</v>
      </c>
      <c r="E11" s="77">
        <f>'Relación Víctima_Denunciado '!E11/'Relación Víctima_Denunciado '!$L11</f>
        <v>0.29651162790697677</v>
      </c>
      <c r="F11" s="77">
        <f>'Relación Víctima_Denunciado '!F11/'Relación Víctima_Denunciado '!$L11</f>
        <v>0.47383720930232559</v>
      </c>
      <c r="G11" s="77" t="str">
        <f>IF('Relación Víctima_Denunciado '!H11=0,"-",'Relación Víctima_Denunciado '!H11/'Relación Víctima_Denunciado '!$L11)</f>
        <v>-</v>
      </c>
      <c r="H11" s="77">
        <f>IF('Relación Víctima_Denunciado '!I11=0,"-",'Relación Víctima_Denunciado '!I11/'Relación Víctima_Denunciado '!$L11)</f>
        <v>8.7209302325581394E-3</v>
      </c>
      <c r="I11" s="77" t="str">
        <f>IF('Relación Víctima_Denunciado '!J11=0,"-",'Relación Víctima_Denunciado '!J11/'Relación Víctima_Denunciado '!$L11)</f>
        <v>-</v>
      </c>
      <c r="J11" s="77" t="str">
        <f>IF('Relación Víctima_Denunciado '!K11=0,"-",'Relación Víctima_Denunciado '!K11/'Relación Víctima_Denunciado '!$L11)</f>
        <v>-</v>
      </c>
    </row>
    <row r="12" spans="2:10" ht="20.100000000000001" customHeight="1" thickBot="1" x14ac:dyDescent="0.25">
      <c r="B12" s="4" t="s">
        <v>199</v>
      </c>
      <c r="C12" s="77">
        <f>'Relación Víctima_Denunciado '!C12/'Relación Víctima_Denunciado '!$L12</f>
        <v>0.2302839116719243</v>
      </c>
      <c r="D12" s="77">
        <f>'Relación Víctima_Denunciado '!D12/'Relación Víctima_Denunciado '!$L12</f>
        <v>0.11041009463722397</v>
      </c>
      <c r="E12" s="77">
        <f>'Relación Víctima_Denunciado '!E12/'Relación Víctima_Denunciado '!$L12</f>
        <v>0.27129337539432175</v>
      </c>
      <c r="F12" s="77">
        <f>'Relación Víctima_Denunciado '!F12/'Relación Víctima_Denunciado '!$L12</f>
        <v>0.36593059936908517</v>
      </c>
      <c r="G12" s="77">
        <f>IF('Relación Víctima_Denunciado '!H12=0,"-",'Relación Víctima_Denunciado '!H12/'Relación Víctima_Denunciado '!$L12)</f>
        <v>1.8927444794952682E-2</v>
      </c>
      <c r="H12" s="77" t="str">
        <f>IF('Relación Víctima_Denunciado '!I12=0,"-",'Relación Víctima_Denunciado '!I12/'Relación Víctima_Denunciado '!$L12)</f>
        <v>-</v>
      </c>
      <c r="I12" s="77" t="str">
        <f>IF('Relación Víctima_Denunciado '!J12=0,"-",'Relación Víctima_Denunciado '!J12/'Relación Víctima_Denunciado '!$L12)</f>
        <v>-</v>
      </c>
      <c r="J12" s="77">
        <f>IF('Relación Víctima_Denunciado '!K12=0,"-",'Relación Víctima_Denunciado '!K12/'Relación Víctima_Denunciado '!$L12)</f>
        <v>3.1545741324921135E-3</v>
      </c>
    </row>
    <row r="13" spans="2:10" ht="20.100000000000001" customHeight="1" thickBot="1" x14ac:dyDescent="0.25">
      <c r="B13" s="4" t="s">
        <v>200</v>
      </c>
      <c r="C13" s="77">
        <f>'Relación Víctima_Denunciado '!C13/'Relación Víctima_Denunciado '!$L13</f>
        <v>0.14634146341463414</v>
      </c>
      <c r="D13" s="77">
        <f>'Relación Víctima_Denunciado '!D13/'Relación Víctima_Denunciado '!$L13</f>
        <v>0.15447154471544716</v>
      </c>
      <c r="E13" s="77">
        <f>'Relación Víctima_Denunciado '!E13/'Relación Víctima_Denunciado '!$L13</f>
        <v>0.31707317073170732</v>
      </c>
      <c r="F13" s="77">
        <f>'Relación Víctima_Denunciado '!F13/'Relación Víctima_Denunciado '!$L13</f>
        <v>0.38211382113821141</v>
      </c>
      <c r="G13" s="77" t="str">
        <f>IF('Relación Víctima_Denunciado '!H13=0,"-",'Relación Víctima_Denunciado '!H13/'Relación Víctima_Denunciado '!$L13)</f>
        <v>-</v>
      </c>
      <c r="H13" s="77" t="str">
        <f>IF('Relación Víctima_Denunciado '!I13=0,"-",'Relación Víctima_Denunciado '!I13/'Relación Víctima_Denunciado '!$L13)</f>
        <v>-</v>
      </c>
      <c r="I13" s="77" t="str">
        <f>IF('Relación Víctima_Denunciado '!J13=0,"-",'Relación Víctima_Denunciado '!J13/'Relación Víctima_Denunciado '!$L13)</f>
        <v>-</v>
      </c>
      <c r="J13" s="77" t="str">
        <f>IF('Relación Víctima_Denunciado '!K13=0,"-",'Relación Víctima_Denunciado '!K13/'Relación Víctima_Denunciado '!$L13)</f>
        <v>-</v>
      </c>
    </row>
    <row r="14" spans="2:10" ht="20.100000000000001" customHeight="1" thickBot="1" x14ac:dyDescent="0.25">
      <c r="B14" s="4" t="s">
        <v>201</v>
      </c>
      <c r="C14" s="77">
        <f>'Relación Víctima_Denunciado '!C14/'Relación Víctima_Denunciado '!$L14</f>
        <v>0.19256756756756757</v>
      </c>
      <c r="D14" s="77">
        <f>'Relación Víctima_Denunciado '!D14/'Relación Víctima_Denunciado '!$L14</f>
        <v>0.10135135135135136</v>
      </c>
      <c r="E14" s="77">
        <f>'Relación Víctima_Denunciado '!E14/'Relación Víctima_Denunciado '!$L14</f>
        <v>0.4391891891891892</v>
      </c>
      <c r="F14" s="77">
        <f>'Relación Víctima_Denunciado '!F14/'Relación Víctima_Denunciado '!$L14</f>
        <v>0.26689189189189189</v>
      </c>
      <c r="G14" s="77" t="str">
        <f>IF('Relación Víctima_Denunciado '!H14=0,"-",'Relación Víctima_Denunciado '!H14/'Relación Víctima_Denunciado '!$L14)</f>
        <v>-</v>
      </c>
      <c r="H14" s="77" t="str">
        <f>IF('Relación Víctima_Denunciado '!I14=0,"-",'Relación Víctima_Denunciado '!I14/'Relación Víctima_Denunciado '!$L14)</f>
        <v>-</v>
      </c>
      <c r="I14" s="77" t="str">
        <f>IF('Relación Víctima_Denunciado '!J14=0,"-",'Relación Víctima_Denunciado '!J14/'Relación Víctima_Denunciado '!$L14)</f>
        <v>-</v>
      </c>
      <c r="J14" s="77" t="str">
        <f>IF('Relación Víctima_Denunciado '!K14=0,"-",'Relación Víctima_Denunciado '!K14/'Relación Víctima_Denunciado '!$L14)</f>
        <v>-</v>
      </c>
    </row>
    <row r="15" spans="2:10" ht="20.100000000000001" customHeight="1" thickBot="1" x14ac:dyDescent="0.25">
      <c r="B15" s="4" t="s">
        <v>202</v>
      </c>
      <c r="C15" s="77">
        <f>'Relación Víctima_Denunciado '!C15/'Relación Víctima_Denunciado '!$L15</f>
        <v>0.23170731707317074</v>
      </c>
      <c r="D15" s="77">
        <f>'Relación Víctima_Denunciado '!D15/'Relación Víctima_Denunciado '!$L15</f>
        <v>0.1951219512195122</v>
      </c>
      <c r="E15" s="77">
        <f>'Relación Víctima_Denunciado '!E15/'Relación Víctima_Denunciado '!$L15</f>
        <v>0.37804878048780488</v>
      </c>
      <c r="F15" s="77">
        <f>'Relación Víctima_Denunciado '!F15/'Relación Víctima_Denunciado '!$L15</f>
        <v>0.18292682926829268</v>
      </c>
      <c r="G15" s="77" t="str">
        <f>IF('Relación Víctima_Denunciado '!H15=0,"-",'Relación Víctima_Denunciado '!H15/'Relación Víctima_Denunciado '!$L15)</f>
        <v>-</v>
      </c>
      <c r="H15" s="77">
        <f>IF('Relación Víctima_Denunciado '!I15=0,"-",'Relación Víctima_Denunciado '!I15/'Relación Víctima_Denunciado '!$L15)</f>
        <v>1.2195121951219513E-2</v>
      </c>
      <c r="I15" s="77" t="str">
        <f>IF('Relación Víctima_Denunciado '!J15=0,"-",'Relación Víctima_Denunciado '!J15/'Relación Víctima_Denunciado '!$L15)</f>
        <v>-</v>
      </c>
      <c r="J15" s="77" t="str">
        <f>IF('Relación Víctima_Denunciado '!K15=0,"-",'Relación Víctima_Denunciado '!K15/'Relación Víctima_Denunciado '!$L15)</f>
        <v>-</v>
      </c>
    </row>
    <row r="16" spans="2:10" ht="20.100000000000001" customHeight="1" thickBot="1" x14ac:dyDescent="0.25">
      <c r="B16" s="4" t="s">
        <v>203</v>
      </c>
      <c r="C16" s="77">
        <f>'Relación Víctima_Denunciado '!C16/'Relación Víctima_Denunciado '!$L16</f>
        <v>0.18095238095238095</v>
      </c>
      <c r="D16" s="77">
        <f>'Relación Víctima_Denunciado '!D16/'Relación Víctima_Denunciado '!$L16</f>
        <v>0.10476190476190476</v>
      </c>
      <c r="E16" s="77">
        <f>'Relación Víctima_Denunciado '!E16/'Relación Víctima_Denunciado '!$L16</f>
        <v>0.31428571428571428</v>
      </c>
      <c r="F16" s="77">
        <f>'Relación Víctima_Denunciado '!F16/'Relación Víctima_Denunciado '!$L16</f>
        <v>0.27619047619047621</v>
      </c>
      <c r="G16" s="77" t="str">
        <f>IF('Relación Víctima_Denunciado '!H16=0,"-",'Relación Víctima_Denunciado '!H16/'Relación Víctima_Denunciado '!$L16)</f>
        <v>-</v>
      </c>
      <c r="H16" s="77">
        <f>IF('Relación Víctima_Denunciado '!I16=0,"-",'Relación Víctima_Denunciado '!I16/'Relación Víctima_Denunciado '!$L16)</f>
        <v>9.5238095238095247E-3</v>
      </c>
      <c r="I16" s="77">
        <f>IF('Relación Víctima_Denunciado '!J16=0,"-",'Relación Víctima_Denunciado '!J16/'Relación Víctima_Denunciado '!$L16)</f>
        <v>0.11428571428571428</v>
      </c>
      <c r="J16" s="77" t="str">
        <f>IF('Relación Víctima_Denunciado '!K16=0,"-",'Relación Víctima_Denunciado '!K16/'Relación Víctima_Denunciado '!$L16)</f>
        <v>-</v>
      </c>
    </row>
    <row r="17" spans="2:10" ht="20.100000000000001" customHeight="1" thickBot="1" x14ac:dyDescent="0.25">
      <c r="B17" s="4" t="s">
        <v>204</v>
      </c>
      <c r="C17" s="77">
        <f>'Relación Víctima_Denunciado '!C17/'Relación Víctima_Denunciado '!$L17</f>
        <v>0.16279069767441862</v>
      </c>
      <c r="D17" s="77">
        <f>'Relación Víctima_Denunciado '!D17/'Relación Víctima_Denunciado '!$L17</f>
        <v>9.0116279069767435E-2</v>
      </c>
      <c r="E17" s="77">
        <f>'Relación Víctima_Denunciado '!E17/'Relación Víctima_Denunciado '!$L17</f>
        <v>0.39244186046511625</v>
      </c>
      <c r="F17" s="77">
        <f>'Relación Víctima_Denunciado '!F17/'Relación Víctima_Denunciado '!$L17</f>
        <v>0.35465116279069769</v>
      </c>
      <c r="G17" s="77" t="str">
        <f>IF('Relación Víctima_Denunciado '!H17=0,"-",'Relación Víctima_Denunciado '!H17/'Relación Víctima_Denunciado '!$L17)</f>
        <v>-</v>
      </c>
      <c r="H17" s="77" t="str">
        <f>IF('Relación Víctima_Denunciado '!I17=0,"-",'Relación Víctima_Denunciado '!I17/'Relación Víctima_Denunciado '!$L17)</f>
        <v>-</v>
      </c>
      <c r="I17" s="77" t="str">
        <f>IF('Relación Víctima_Denunciado '!J17=0,"-",'Relación Víctima_Denunciado '!J17/'Relación Víctima_Denunciado '!$L17)</f>
        <v>-</v>
      </c>
      <c r="J17" s="77" t="str">
        <f>IF('Relación Víctima_Denunciado '!K17=0,"-",'Relación Víctima_Denunciado '!K17/'Relación Víctima_Denunciado '!$L17)</f>
        <v>-</v>
      </c>
    </row>
    <row r="18" spans="2:10" ht="20.100000000000001" customHeight="1" thickBot="1" x14ac:dyDescent="0.25">
      <c r="B18" s="4" t="s">
        <v>205</v>
      </c>
      <c r="C18" s="77">
        <f>'Relación Víctima_Denunciado '!C18/'Relación Víctima_Denunciado '!$L18</f>
        <v>0.19638242894056848</v>
      </c>
      <c r="D18" s="77">
        <f>'Relación Víctima_Denunciado '!D18/'Relación Víctima_Denunciado '!$L18</f>
        <v>0.16795865633074936</v>
      </c>
      <c r="E18" s="77">
        <f>'Relación Víctima_Denunciado '!E18/'Relación Víctima_Denunciado '!$L18</f>
        <v>0.24031007751937986</v>
      </c>
      <c r="F18" s="77">
        <f>'Relación Víctima_Denunciado '!F18/'Relación Víctima_Denunciado '!$L18</f>
        <v>0.39534883720930231</v>
      </c>
      <c r="G18" s="77" t="str">
        <f>IF('Relación Víctima_Denunciado '!H18=0,"-",'Relación Víctima_Denunciado '!H18/'Relación Víctima_Denunciado '!$L18)</f>
        <v>-</v>
      </c>
      <c r="H18" s="77" t="str">
        <f>IF('Relación Víctima_Denunciado '!I18=0,"-",'Relación Víctima_Denunciado '!I18/'Relación Víctima_Denunciado '!$L18)</f>
        <v>-</v>
      </c>
      <c r="I18" s="77" t="str">
        <f>IF('Relación Víctima_Denunciado '!J18=0,"-",'Relación Víctima_Denunciado '!J18/'Relación Víctima_Denunciado '!$L18)</f>
        <v>-</v>
      </c>
      <c r="J18" s="77" t="str">
        <f>IF('Relación Víctima_Denunciado '!K18=0,"-",'Relación Víctima_Denunciado '!K18/'Relación Víctima_Denunciado '!$L18)</f>
        <v>-</v>
      </c>
    </row>
    <row r="19" spans="2:10" ht="20.100000000000001" customHeight="1" thickBot="1" x14ac:dyDescent="0.25">
      <c r="B19" s="4" t="s">
        <v>206</v>
      </c>
      <c r="C19" s="77">
        <f>'Relación Víctima_Denunciado '!C19/'Relación Víctima_Denunciado '!$L19</f>
        <v>0.19607843137254902</v>
      </c>
      <c r="D19" s="77">
        <f>'Relación Víctima_Denunciado '!D19/'Relación Víctima_Denunciado '!$L19</f>
        <v>0.21568627450980393</v>
      </c>
      <c r="E19" s="77">
        <f>'Relación Víctima_Denunciado '!E19/'Relación Víctima_Denunciado '!$L19</f>
        <v>0.25490196078431371</v>
      </c>
      <c r="F19" s="77">
        <f>'Relación Víctima_Denunciado '!F19/'Relación Víctima_Denunciado '!$L19</f>
        <v>0.33333333333333331</v>
      </c>
      <c r="G19" s="77" t="str">
        <f>IF('Relación Víctima_Denunciado '!H19=0,"-",'Relación Víctima_Denunciado '!H19/'Relación Víctima_Denunciado '!$L19)</f>
        <v>-</v>
      </c>
      <c r="H19" s="77" t="str">
        <f>IF('Relación Víctima_Denunciado '!I19=0,"-",'Relación Víctima_Denunciado '!I19/'Relación Víctima_Denunciado '!$L19)</f>
        <v>-</v>
      </c>
      <c r="I19" s="77" t="str">
        <f>IF('Relación Víctima_Denunciado '!J19=0,"-",'Relación Víctima_Denunciado '!J19/'Relación Víctima_Denunciado '!$L19)</f>
        <v>-</v>
      </c>
      <c r="J19" s="77" t="str">
        <f>IF('Relación Víctima_Denunciado '!K19=0,"-",'Relación Víctima_Denunciado '!K19/'Relación Víctima_Denunciado '!$L19)</f>
        <v>-</v>
      </c>
    </row>
    <row r="20" spans="2:10" ht="20.100000000000001" customHeight="1" thickBot="1" x14ac:dyDescent="0.25">
      <c r="B20" s="4" t="s">
        <v>207</v>
      </c>
      <c r="C20" s="77">
        <f>'Relación Víctima_Denunciado '!C20/'Relación Víctima_Denunciado '!$L20</f>
        <v>0.47619047619047616</v>
      </c>
      <c r="D20" s="77">
        <f>'Relación Víctima_Denunciado '!D20/'Relación Víctima_Denunciado '!$L20</f>
        <v>9.5238095238095233E-2</v>
      </c>
      <c r="E20" s="77">
        <f>'Relación Víctima_Denunciado '!E20/'Relación Víctima_Denunciado '!$L20</f>
        <v>0.19047619047619047</v>
      </c>
      <c r="F20" s="77">
        <f>'Relación Víctima_Denunciado '!F20/'Relación Víctima_Denunciado '!$L20</f>
        <v>0.23809523809523808</v>
      </c>
      <c r="G20" s="77" t="str">
        <f>IF('Relación Víctima_Denunciado '!H20=0,"-",'Relación Víctima_Denunciado '!H20/'Relación Víctima_Denunciado '!$L20)</f>
        <v>-</v>
      </c>
      <c r="H20" s="77" t="str">
        <f>IF('Relación Víctima_Denunciado '!I20=0,"-",'Relación Víctima_Denunciado '!I20/'Relación Víctima_Denunciado '!$L20)</f>
        <v>-</v>
      </c>
      <c r="I20" s="77" t="str">
        <f>IF('Relación Víctima_Denunciado '!J20=0,"-",'Relación Víctima_Denunciado '!J20/'Relación Víctima_Denunciado '!$L20)</f>
        <v>-</v>
      </c>
      <c r="J20" s="77" t="str">
        <f>IF('Relación Víctima_Denunciado '!K20=0,"-",'Relación Víctima_Denunciado '!K20/'Relación Víctima_Denunciado '!$L20)</f>
        <v>-</v>
      </c>
    </row>
    <row r="21" spans="2:10" ht="20.100000000000001" customHeight="1" thickBot="1" x14ac:dyDescent="0.25">
      <c r="B21" s="4" t="s">
        <v>208</v>
      </c>
      <c r="C21" s="77">
        <f>'Relación Víctima_Denunciado '!C21/'Relación Víctima_Denunciado '!$L21</f>
        <v>0.14173228346456693</v>
      </c>
      <c r="D21" s="77">
        <f>'Relación Víctima_Denunciado '!D21/'Relación Víctima_Denunciado '!$L21</f>
        <v>5.5118110236220472E-2</v>
      </c>
      <c r="E21" s="77">
        <f>'Relación Víctima_Denunciado '!E21/'Relación Víctima_Denunciado '!$L21</f>
        <v>0.40944881889763779</v>
      </c>
      <c r="F21" s="77">
        <f>'Relación Víctima_Denunciado '!F21/'Relación Víctima_Denunciado '!$L21</f>
        <v>0.32283464566929132</v>
      </c>
      <c r="G21" s="77" t="str">
        <f>IF('Relación Víctima_Denunciado '!H21=0,"-",'Relación Víctima_Denunciado '!H21/'Relación Víctima_Denunciado '!$L21)</f>
        <v>-</v>
      </c>
      <c r="H21" s="77">
        <f>IF('Relación Víctima_Denunciado '!I21=0,"-",'Relación Víctima_Denunciado '!I21/'Relación Víctima_Denunciado '!$L21)</f>
        <v>2.3622047244094488E-2</v>
      </c>
      <c r="I21" s="77" t="str">
        <f>IF('Relación Víctima_Denunciado '!J21=0,"-",'Relación Víctima_Denunciado '!J21/'Relación Víctima_Denunciado '!$L21)</f>
        <v>-</v>
      </c>
      <c r="J21" s="77">
        <f>IF('Relación Víctima_Denunciado '!K21=0,"-",'Relación Víctima_Denunciado '!K21/'Relación Víctima_Denunciado '!$L21)</f>
        <v>4.7244094488188976E-2</v>
      </c>
    </row>
    <row r="22" spans="2:10" ht="20.100000000000001" customHeight="1" thickBot="1" x14ac:dyDescent="0.25">
      <c r="B22" s="4" t="s">
        <v>209</v>
      </c>
      <c r="C22" s="77">
        <f>'Relación Víctima_Denunciado '!C22/'Relación Víctima_Denunciado '!$L22</f>
        <v>0.26530612244897961</v>
      </c>
      <c r="D22" s="77">
        <f>'Relación Víctima_Denunciado '!D22/'Relación Víctima_Denunciado '!$L22</f>
        <v>0.17346938775510204</v>
      </c>
      <c r="E22" s="77">
        <f>'Relación Víctima_Denunciado '!E22/'Relación Víctima_Denunciado '!$L22</f>
        <v>0.29081632653061223</v>
      </c>
      <c r="F22" s="77">
        <f>'Relación Víctima_Denunciado '!F22/'Relación Víctima_Denunciado '!$L22</f>
        <v>0.27040816326530615</v>
      </c>
      <c r="G22" s="77" t="str">
        <f>IF('Relación Víctima_Denunciado '!H22=0,"-",'Relación Víctima_Denunciado '!H22/'Relación Víctima_Denunciado '!$L22)</f>
        <v>-</v>
      </c>
      <c r="H22" s="77" t="str">
        <f>IF('Relación Víctima_Denunciado '!I22=0,"-",'Relación Víctima_Denunciado '!I22/'Relación Víctima_Denunciado '!$L22)</f>
        <v>-</v>
      </c>
      <c r="I22" s="77" t="str">
        <f>IF('Relación Víctima_Denunciado '!J22=0,"-",'Relación Víctima_Denunciado '!J22/'Relación Víctima_Denunciado '!$L22)</f>
        <v>-</v>
      </c>
      <c r="J22" s="77" t="str">
        <f>IF('Relación Víctima_Denunciado '!K22=0,"-",'Relación Víctima_Denunciado '!K22/'Relación Víctima_Denunciado '!$L22)</f>
        <v>-</v>
      </c>
    </row>
    <row r="23" spans="2:10" ht="20.100000000000001" customHeight="1" thickBot="1" x14ac:dyDescent="0.25">
      <c r="B23" s="4" t="s">
        <v>210</v>
      </c>
      <c r="C23" s="77">
        <f>'Relación Víctima_Denunciado '!C23/'Relación Víctima_Denunciado '!$L23</f>
        <v>0.15178571428571427</v>
      </c>
      <c r="D23" s="77">
        <f>'Relación Víctima_Denunciado '!D23/'Relación Víctima_Denunciado '!$L23</f>
        <v>0.14880952380952381</v>
      </c>
      <c r="E23" s="77">
        <f>'Relación Víctima_Denunciado '!E23/'Relación Víctima_Denunciado '!$L23</f>
        <v>0.40476190476190477</v>
      </c>
      <c r="F23" s="77">
        <f>'Relación Víctima_Denunciado '!F23/'Relación Víctima_Denunciado '!$L23</f>
        <v>0.29464285714285715</v>
      </c>
      <c r="G23" s="77" t="str">
        <f>IF('Relación Víctima_Denunciado '!H23=0,"-",'Relación Víctima_Denunciado '!H23/'Relación Víctima_Denunciado '!$L23)</f>
        <v>-</v>
      </c>
      <c r="H23" s="77" t="str">
        <f>IF('Relación Víctima_Denunciado '!I23=0,"-",'Relación Víctima_Denunciado '!I23/'Relación Víctima_Denunciado '!$L23)</f>
        <v>-</v>
      </c>
      <c r="I23" s="77" t="str">
        <f>IF('Relación Víctima_Denunciado '!J23=0,"-",'Relación Víctima_Denunciado '!J23/'Relación Víctima_Denunciado '!$L23)</f>
        <v>-</v>
      </c>
      <c r="J23" s="77" t="str">
        <f>IF('Relación Víctima_Denunciado '!K23=0,"-",'Relación Víctima_Denunciado '!K23/'Relación Víctima_Denunciado '!$L23)</f>
        <v>-</v>
      </c>
    </row>
    <row r="24" spans="2:10" ht="20.100000000000001" customHeight="1" thickBot="1" x14ac:dyDescent="0.25">
      <c r="B24" s="4" t="s">
        <v>211</v>
      </c>
      <c r="C24" s="77">
        <f>'Relación Víctima_Denunciado '!C24/'Relación Víctima_Denunciado '!$L24</f>
        <v>8.8785046728971959E-2</v>
      </c>
      <c r="D24" s="77">
        <f>'Relación Víctima_Denunciado '!D24/'Relación Víctima_Denunciado '!$L24</f>
        <v>8.4112149532710276E-2</v>
      </c>
      <c r="E24" s="77">
        <f>'Relación Víctima_Denunciado '!E24/'Relación Víctima_Denunciado '!$L24</f>
        <v>0.36915887850467288</v>
      </c>
      <c r="F24" s="77">
        <f>'Relación Víctima_Denunciado '!F24/'Relación Víctima_Denunciado '!$L24</f>
        <v>0.45327102803738317</v>
      </c>
      <c r="G24" s="77" t="str">
        <f>IF('Relación Víctima_Denunciado '!H24=0,"-",'Relación Víctima_Denunciado '!H24/'Relación Víctima_Denunciado '!$L24)</f>
        <v>-</v>
      </c>
      <c r="H24" s="77">
        <f>IF('Relación Víctima_Denunciado '!I24=0,"-",'Relación Víctima_Denunciado '!I24/'Relación Víctima_Denunciado '!$L24)</f>
        <v>4.6728971962616819E-3</v>
      </c>
      <c r="I24" s="77" t="str">
        <f>IF('Relación Víctima_Denunciado '!J24=0,"-",'Relación Víctima_Denunciado '!J24/'Relación Víctima_Denunciado '!$L24)</f>
        <v>-</v>
      </c>
      <c r="J24" s="77" t="str">
        <f>IF('Relación Víctima_Denunciado '!K24=0,"-",'Relación Víctima_Denunciado '!K24/'Relación Víctima_Denunciado '!$L24)</f>
        <v>-</v>
      </c>
    </row>
    <row r="25" spans="2:10" ht="20.100000000000001" customHeight="1" thickBot="1" x14ac:dyDescent="0.25">
      <c r="B25" s="4" t="s">
        <v>212</v>
      </c>
      <c r="C25" s="77">
        <f>'Relación Víctima_Denunciado '!C25/'Relación Víctima_Denunciado '!$L25</f>
        <v>0.18983957219251338</v>
      </c>
      <c r="D25" s="77">
        <f>'Relación Víctima_Denunciado '!D25/'Relación Víctima_Denunciado '!$L25</f>
        <v>0.10427807486631016</v>
      </c>
      <c r="E25" s="77">
        <f>'Relación Víctima_Denunciado '!E25/'Relación Víctima_Denunciado '!$L25</f>
        <v>0.26470588235294118</v>
      </c>
      <c r="F25" s="77">
        <f>'Relación Víctima_Denunciado '!F25/'Relación Víctima_Denunciado '!$L25</f>
        <v>0.43850267379679142</v>
      </c>
      <c r="G25" s="77" t="str">
        <f>IF('Relación Víctima_Denunciado '!H25=0,"-",'Relación Víctima_Denunciado '!H25/'Relación Víctima_Denunciado '!$L25)</f>
        <v>-</v>
      </c>
      <c r="H25" s="77" t="str">
        <f>IF('Relación Víctima_Denunciado '!I25=0,"-",'Relación Víctima_Denunciado '!I25/'Relación Víctima_Denunciado '!$L25)</f>
        <v>-</v>
      </c>
      <c r="I25" s="77" t="str">
        <f>IF('Relación Víctima_Denunciado '!J25=0,"-",'Relación Víctima_Denunciado '!J25/'Relación Víctima_Denunciado '!$L25)</f>
        <v>-</v>
      </c>
      <c r="J25" s="77">
        <f>IF('Relación Víctima_Denunciado '!K25=0,"-",'Relación Víctima_Denunciado '!K25/'Relación Víctima_Denunciado '!$L25)</f>
        <v>2.6737967914438501E-3</v>
      </c>
    </row>
    <row r="26" spans="2:10" ht="20.100000000000001" customHeight="1" thickBot="1" x14ac:dyDescent="0.25">
      <c r="B26" s="5" t="s">
        <v>213</v>
      </c>
      <c r="C26" s="77">
        <f>'Relación Víctima_Denunciado '!C26/'Relación Víctima_Denunciado '!$L26</f>
        <v>0.23943661971830985</v>
      </c>
      <c r="D26" s="77">
        <f>'Relación Víctima_Denunciado '!D26/'Relación Víctima_Denunciado '!$L26</f>
        <v>0.11267605633802817</v>
      </c>
      <c r="E26" s="77">
        <f>'Relación Víctima_Denunciado '!E26/'Relación Víctima_Denunciado '!$L26</f>
        <v>0.352112676056338</v>
      </c>
      <c r="F26" s="77">
        <f>'Relación Víctima_Denunciado '!F26/'Relación Víctima_Denunciado '!$L26</f>
        <v>0.29577464788732394</v>
      </c>
      <c r="G26" s="77" t="str">
        <f>IF('Relación Víctima_Denunciado '!H26=0,"-",'Relación Víctima_Denunciado '!H26/'Relación Víctima_Denunciado '!$L26)</f>
        <v>-</v>
      </c>
      <c r="H26" s="77" t="str">
        <f>IF('Relación Víctima_Denunciado '!I26=0,"-",'Relación Víctima_Denunciado '!I26/'Relación Víctima_Denunciado '!$L26)</f>
        <v>-</v>
      </c>
      <c r="I26" s="77" t="str">
        <f>IF('Relación Víctima_Denunciado '!J26=0,"-",'Relación Víctima_Denunciado '!J26/'Relación Víctima_Denunciado '!$L26)</f>
        <v>-</v>
      </c>
      <c r="J26" s="77" t="str">
        <f>IF('Relación Víctima_Denunciado '!K26=0,"-",'Relación Víctima_Denunciado '!K26/'Relación Víctima_Denunciado '!$L26)</f>
        <v>-</v>
      </c>
    </row>
    <row r="27" spans="2:10" ht="20.100000000000001" customHeight="1" thickBot="1" x14ac:dyDescent="0.25">
      <c r="B27" s="6" t="s">
        <v>214</v>
      </c>
      <c r="C27" s="77">
        <f>'Relación Víctima_Denunciado '!C27/'Relación Víctima_Denunciado '!$L27</f>
        <v>0.47368421052631576</v>
      </c>
      <c r="D27" s="77">
        <f>'Relación Víctima_Denunciado '!D27/'Relación Víctima_Denunciado '!$L27</f>
        <v>5.2631578947368418E-2</v>
      </c>
      <c r="E27" s="77">
        <f>'Relación Víctima_Denunciado '!E27/'Relación Víctima_Denunciado '!$L27</f>
        <v>0.15789473684210525</v>
      </c>
      <c r="F27" s="77">
        <f>'Relación Víctima_Denunciado '!F27/'Relación Víctima_Denunciado '!$L27</f>
        <v>0.31578947368421051</v>
      </c>
      <c r="G27" s="77" t="str">
        <f>IF('Relación Víctima_Denunciado '!H27=0,"-",'Relación Víctima_Denunciado '!H27/'Relación Víctima_Denunciado '!$L27)</f>
        <v>-</v>
      </c>
      <c r="H27" s="77" t="str">
        <f>IF('Relación Víctima_Denunciado '!I27=0,"-",'Relación Víctima_Denunciado '!I27/'Relación Víctima_Denunciado '!$L27)</f>
        <v>-</v>
      </c>
      <c r="I27" s="77" t="str">
        <f>IF('Relación Víctima_Denunciado '!J27=0,"-",'Relación Víctima_Denunciado '!J27/'Relación Víctima_Denunciado '!$L27)</f>
        <v>-</v>
      </c>
      <c r="J27" s="77" t="str">
        <f>IF('Relación Víctima_Denunciado '!K27=0,"-",'Relación Víctima_Denunciado '!K27/'Relación Víctima_Denunciado '!$L27)</f>
        <v>-</v>
      </c>
    </row>
    <row r="28" spans="2:10" ht="20.100000000000001" customHeight="1" thickBot="1" x14ac:dyDescent="0.25">
      <c r="B28" s="4" t="s">
        <v>215</v>
      </c>
      <c r="C28" s="77">
        <f>'Relación Víctima_Denunciado '!C28/'Relación Víctima_Denunciado '!$L28</f>
        <v>0.125</v>
      </c>
      <c r="D28" s="77">
        <f>'Relación Víctima_Denunciado '!D28/'Relación Víctima_Denunciado '!$L28</f>
        <v>0.21249999999999999</v>
      </c>
      <c r="E28" s="77">
        <f>'Relación Víctima_Denunciado '!E28/'Relación Víctima_Denunciado '!$L28</f>
        <v>0.36249999999999999</v>
      </c>
      <c r="F28" s="77">
        <f>'Relación Víctima_Denunciado '!F28/'Relación Víctima_Denunciado '!$L28</f>
        <v>0.3</v>
      </c>
      <c r="G28" s="77" t="str">
        <f>IF('Relación Víctima_Denunciado '!H28=0,"-",'Relación Víctima_Denunciado '!H28/'Relación Víctima_Denunciado '!$L28)</f>
        <v>-</v>
      </c>
      <c r="H28" s="77" t="str">
        <f>IF('Relación Víctima_Denunciado '!I28=0,"-",'Relación Víctima_Denunciado '!I28/'Relación Víctima_Denunciado '!$L28)</f>
        <v>-</v>
      </c>
      <c r="I28" s="77" t="str">
        <f>IF('Relación Víctima_Denunciado '!J28=0,"-",'Relación Víctima_Denunciado '!J28/'Relación Víctima_Denunciado '!$L28)</f>
        <v>-</v>
      </c>
      <c r="J28" s="77" t="str">
        <f>IF('Relación Víctima_Denunciado '!K28=0,"-",'Relación Víctima_Denunciado '!K28/'Relación Víctima_Denunciado '!$L28)</f>
        <v>-</v>
      </c>
    </row>
    <row r="29" spans="2:10" ht="20.100000000000001" customHeight="1" thickBot="1" x14ac:dyDescent="0.25">
      <c r="B29" s="4" t="s">
        <v>216</v>
      </c>
      <c r="C29" s="77">
        <f>'Relación Víctima_Denunciado '!C29/'Relación Víctima_Denunciado '!$L29</f>
        <v>0.17857142857142858</v>
      </c>
      <c r="D29" s="77">
        <f>'Relación Víctima_Denunciado '!D29/'Relación Víctima_Denunciado '!$L29</f>
        <v>3.5714285714285712E-2</v>
      </c>
      <c r="E29" s="77">
        <f>'Relación Víctima_Denunciado '!E29/'Relación Víctima_Denunciado '!$L29</f>
        <v>0.39285714285714285</v>
      </c>
      <c r="F29" s="77">
        <f>'Relación Víctima_Denunciado '!F29/'Relación Víctima_Denunciado '!$L29</f>
        <v>0.39285714285714285</v>
      </c>
      <c r="G29" s="77" t="str">
        <f>IF('Relación Víctima_Denunciado '!H29=0,"-",'Relación Víctima_Denunciado '!H29/'Relación Víctima_Denunciado '!$L29)</f>
        <v>-</v>
      </c>
      <c r="H29" s="77" t="str">
        <f>IF('Relación Víctima_Denunciado '!I29=0,"-",'Relación Víctima_Denunciado '!I29/'Relación Víctima_Denunciado '!$L29)</f>
        <v>-</v>
      </c>
      <c r="I29" s="77" t="str">
        <f>IF('Relación Víctima_Denunciado '!J29=0,"-",'Relación Víctima_Denunciado '!J29/'Relación Víctima_Denunciado '!$L29)</f>
        <v>-</v>
      </c>
      <c r="J29" s="77" t="str">
        <f>IF('Relación Víctima_Denunciado '!K29=0,"-",'Relación Víctima_Denunciado '!K29/'Relación Víctima_Denunciado '!$L29)</f>
        <v>-</v>
      </c>
    </row>
    <row r="30" spans="2:10" ht="20.100000000000001" customHeight="1" thickBot="1" x14ac:dyDescent="0.25">
      <c r="B30" s="4" t="s">
        <v>217</v>
      </c>
      <c r="C30" s="77">
        <f>'Relación Víctima_Denunciado '!C30/'Relación Víctima_Denunciado '!$L30</f>
        <v>0.13636363636363635</v>
      </c>
      <c r="D30" s="77">
        <f>'Relación Víctima_Denunciado '!D30/'Relación Víctima_Denunciado '!$L30</f>
        <v>9.0909090909090912E-2</v>
      </c>
      <c r="E30" s="77">
        <f>'Relación Víctima_Denunciado '!E30/'Relación Víctima_Denunciado '!$L30</f>
        <v>0.13636363636363635</v>
      </c>
      <c r="F30" s="77">
        <f>'Relación Víctima_Denunciado '!F30/'Relación Víctima_Denunciado '!$L30</f>
        <v>0.63636363636363635</v>
      </c>
      <c r="G30" s="77" t="str">
        <f>IF('Relación Víctima_Denunciado '!H30=0,"-",'Relación Víctima_Denunciado '!H30/'Relación Víctima_Denunciado '!$L30)</f>
        <v>-</v>
      </c>
      <c r="H30" s="77" t="str">
        <f>IF('Relación Víctima_Denunciado '!I30=0,"-",'Relación Víctima_Denunciado '!I30/'Relación Víctima_Denunciado '!$L30)</f>
        <v>-</v>
      </c>
      <c r="I30" s="77" t="str">
        <f>IF('Relación Víctima_Denunciado '!J30=0,"-",'Relación Víctima_Denunciado '!J30/'Relación Víctima_Denunciado '!$L30)</f>
        <v>-</v>
      </c>
      <c r="J30" s="77" t="str">
        <f>IF('Relación Víctima_Denunciado '!K30=0,"-",'Relación Víctima_Denunciado '!K30/'Relación Víctima_Denunciado '!$L30)</f>
        <v>-</v>
      </c>
    </row>
    <row r="31" spans="2:10" ht="20.100000000000001" customHeight="1" thickBot="1" x14ac:dyDescent="0.25">
      <c r="B31" s="4" t="s">
        <v>218</v>
      </c>
      <c r="C31" s="77">
        <f>'Relación Víctima_Denunciado '!C31/'Relación Víctima_Denunciado '!$L31</f>
        <v>0.20689655172413793</v>
      </c>
      <c r="D31" s="77">
        <f>'Relación Víctima_Denunciado '!D31/'Relación Víctima_Denunciado '!$L31</f>
        <v>6.8965517241379309E-2</v>
      </c>
      <c r="E31" s="77">
        <f>'Relación Víctima_Denunciado '!E31/'Relación Víctima_Denunciado '!$L31</f>
        <v>0.41379310344827586</v>
      </c>
      <c r="F31" s="77">
        <f>'Relación Víctima_Denunciado '!F31/'Relación Víctima_Denunciado '!$L31</f>
        <v>0.31034482758620691</v>
      </c>
      <c r="G31" s="77" t="str">
        <f>IF('Relación Víctima_Denunciado '!H31=0,"-",'Relación Víctima_Denunciado '!H31/'Relación Víctima_Denunciado '!$L31)</f>
        <v>-</v>
      </c>
      <c r="H31" s="77" t="str">
        <f>IF('Relación Víctima_Denunciado '!I31=0,"-",'Relación Víctima_Denunciado '!I31/'Relación Víctima_Denunciado '!$L31)</f>
        <v>-</v>
      </c>
      <c r="I31" s="77" t="str">
        <f>IF('Relación Víctima_Denunciado '!J31=0,"-",'Relación Víctima_Denunciado '!J31/'Relación Víctima_Denunciado '!$L31)</f>
        <v>-</v>
      </c>
      <c r="J31" s="77" t="str">
        <f>IF('Relación Víctima_Denunciado '!K31=0,"-",'Relación Víctima_Denunciado '!K31/'Relación Víctima_Denunciado '!$L31)</f>
        <v>-</v>
      </c>
    </row>
    <row r="32" spans="2:10" ht="20.100000000000001" customHeight="1" thickBot="1" x14ac:dyDescent="0.25">
      <c r="B32" s="4" t="s">
        <v>219</v>
      </c>
      <c r="C32" s="77">
        <f>'Relación Víctima_Denunciado '!C32/'Relación Víctima_Denunciado '!$L32</f>
        <v>0.2</v>
      </c>
      <c r="D32" s="77">
        <f>'Relación Víctima_Denunciado '!D32/'Relación Víctima_Denunciado '!$L32</f>
        <v>0.33333333333333331</v>
      </c>
      <c r="E32" s="77">
        <f>'Relación Víctima_Denunciado '!E32/'Relación Víctima_Denunciado '!$L32</f>
        <v>0.13333333333333333</v>
      </c>
      <c r="F32" s="77">
        <f>'Relación Víctima_Denunciado '!F32/'Relación Víctima_Denunciado '!$L32</f>
        <v>0.33333333333333331</v>
      </c>
      <c r="G32" s="77" t="str">
        <f>IF('Relación Víctima_Denunciado '!H32=0,"-",'Relación Víctima_Denunciado '!H32/'Relación Víctima_Denunciado '!$L32)</f>
        <v>-</v>
      </c>
      <c r="H32" s="77" t="str">
        <f>IF('Relación Víctima_Denunciado '!I32=0,"-",'Relación Víctima_Denunciado '!I32/'Relación Víctima_Denunciado '!$L32)</f>
        <v>-</v>
      </c>
      <c r="I32" s="77" t="str">
        <f>IF('Relación Víctima_Denunciado '!J32=0,"-",'Relación Víctima_Denunciado '!J32/'Relación Víctima_Denunciado '!$L32)</f>
        <v>-</v>
      </c>
      <c r="J32" s="77" t="str">
        <f>IF('Relación Víctima_Denunciado '!K32=0,"-",'Relación Víctima_Denunciado '!K32/'Relación Víctima_Denunciado '!$L32)</f>
        <v>-</v>
      </c>
    </row>
    <row r="33" spans="2:10" ht="20.100000000000001" customHeight="1" thickBot="1" x14ac:dyDescent="0.25">
      <c r="B33" s="4" t="s">
        <v>220</v>
      </c>
      <c r="C33" s="77">
        <f>'Relación Víctima_Denunciado '!C33/'Relación Víctima_Denunciado '!$L33</f>
        <v>0.2</v>
      </c>
      <c r="D33" s="77">
        <f>'Relación Víctima_Denunciado '!D33/'Relación Víctima_Denunciado '!$L33</f>
        <v>6.6666666666666666E-2</v>
      </c>
      <c r="E33" s="77">
        <f>'Relación Víctima_Denunciado '!E33/'Relación Víctima_Denunciado '!$L33</f>
        <v>0.4</v>
      </c>
      <c r="F33" s="77">
        <f>'Relación Víctima_Denunciado '!F33/'Relación Víctima_Denunciado '!$L33</f>
        <v>0.33333333333333331</v>
      </c>
      <c r="G33" s="77" t="str">
        <f>IF('Relación Víctima_Denunciado '!H33=0,"-",'Relación Víctima_Denunciado '!H33/'Relación Víctima_Denunciado '!$L33)</f>
        <v>-</v>
      </c>
      <c r="H33" s="77" t="str">
        <f>IF('Relación Víctima_Denunciado '!I33=0,"-",'Relación Víctima_Denunciado '!I33/'Relación Víctima_Denunciado '!$L33)</f>
        <v>-</v>
      </c>
      <c r="I33" s="77" t="str">
        <f>IF('Relación Víctima_Denunciado '!J33=0,"-",'Relación Víctima_Denunciado '!J33/'Relación Víctima_Denunciado '!$L33)</f>
        <v>-</v>
      </c>
      <c r="J33" s="77" t="str">
        <f>IF('Relación Víctima_Denunciado '!K33=0,"-",'Relación Víctima_Denunciado '!K33/'Relación Víctima_Denunciado '!$L33)</f>
        <v>-</v>
      </c>
    </row>
    <row r="34" spans="2:10" ht="20.100000000000001" customHeight="1" thickBot="1" x14ac:dyDescent="0.25">
      <c r="B34" s="4" t="s">
        <v>221</v>
      </c>
      <c r="C34" s="77">
        <f>'Relación Víctima_Denunciado '!C34/'Relación Víctima_Denunciado '!$L34</f>
        <v>0.12121212121212122</v>
      </c>
      <c r="D34" s="77">
        <f>'Relación Víctima_Denunciado '!D34/'Relación Víctima_Denunciado '!$L34</f>
        <v>0.17171717171717171</v>
      </c>
      <c r="E34" s="77">
        <f>'Relación Víctima_Denunciado '!E34/'Relación Víctima_Denunciado '!$L34</f>
        <v>0.23232323232323232</v>
      </c>
      <c r="F34" s="77">
        <f>'Relación Víctima_Denunciado '!F34/'Relación Víctima_Denunciado '!$L34</f>
        <v>0.47474747474747475</v>
      </c>
      <c r="G34" s="77" t="str">
        <f>IF('Relación Víctima_Denunciado '!H34=0,"-",'Relación Víctima_Denunciado '!H34/'Relación Víctima_Denunciado '!$L34)</f>
        <v>-</v>
      </c>
      <c r="H34" s="77" t="str">
        <f>IF('Relación Víctima_Denunciado '!I34=0,"-",'Relación Víctima_Denunciado '!I34/'Relación Víctima_Denunciado '!$L34)</f>
        <v>-</v>
      </c>
      <c r="I34" s="77" t="str">
        <f>IF('Relación Víctima_Denunciado '!J34=0,"-",'Relación Víctima_Denunciado '!J34/'Relación Víctima_Denunciado '!$L34)</f>
        <v>-</v>
      </c>
      <c r="J34" s="77" t="str">
        <f>IF('Relación Víctima_Denunciado '!K34=0,"-",'Relación Víctima_Denunciado '!K34/'Relación Víctima_Denunciado '!$L34)</f>
        <v>-</v>
      </c>
    </row>
    <row r="35" spans="2:10" ht="20.100000000000001" customHeight="1" thickBot="1" x14ac:dyDescent="0.25">
      <c r="B35" s="4" t="s">
        <v>222</v>
      </c>
      <c r="C35" s="77">
        <f>'Relación Víctima_Denunciado '!C35/'Relación Víctima_Denunciado '!$L35</f>
        <v>0.375</v>
      </c>
      <c r="D35" s="77">
        <f>'Relación Víctima_Denunciado '!D35/'Relación Víctima_Denunciado '!$L35</f>
        <v>8.3333333333333329E-2</v>
      </c>
      <c r="E35" s="77">
        <f>'Relación Víctima_Denunciado '!E35/'Relación Víctima_Denunciado '!$L35</f>
        <v>0.16666666666666666</v>
      </c>
      <c r="F35" s="77">
        <f>'Relación Víctima_Denunciado '!F35/'Relación Víctima_Denunciado '!$L35</f>
        <v>0.375</v>
      </c>
      <c r="G35" s="77" t="str">
        <f>IF('Relación Víctima_Denunciado '!H35=0,"-",'Relación Víctima_Denunciado '!H35/'Relación Víctima_Denunciado '!$L35)</f>
        <v>-</v>
      </c>
      <c r="H35" s="77" t="str">
        <f>IF('Relación Víctima_Denunciado '!I35=0,"-",'Relación Víctima_Denunciado '!I35/'Relación Víctima_Denunciado '!$L35)</f>
        <v>-</v>
      </c>
      <c r="I35" s="77" t="str">
        <f>IF('Relación Víctima_Denunciado '!J35=0,"-",'Relación Víctima_Denunciado '!J35/'Relación Víctima_Denunciado '!$L35)</f>
        <v>-</v>
      </c>
      <c r="J35" s="77" t="str">
        <f>IF('Relación Víctima_Denunciado '!K35=0,"-",'Relación Víctima_Denunciado '!K35/'Relación Víctima_Denunciado '!$L35)</f>
        <v>-</v>
      </c>
    </row>
    <row r="36" spans="2:10" ht="20.100000000000001" customHeight="1" thickBot="1" x14ac:dyDescent="0.25">
      <c r="B36" s="4" t="s">
        <v>223</v>
      </c>
      <c r="C36" s="77">
        <f>'Relación Víctima_Denunciado '!C36/'Relación Víctima_Denunciado '!$L36</f>
        <v>0.15625</v>
      </c>
      <c r="D36" s="77">
        <f>'Relación Víctima_Denunciado '!D36/'Relación Víctima_Denunciado '!$L36</f>
        <v>0.23958333333333334</v>
      </c>
      <c r="E36" s="77">
        <f>'Relación Víctima_Denunciado '!E36/'Relación Víctima_Denunciado '!$L36</f>
        <v>0.19791666666666666</v>
      </c>
      <c r="F36" s="77">
        <f>'Relación Víctima_Denunciado '!F36/'Relación Víctima_Denunciado '!$L36</f>
        <v>0.40625</v>
      </c>
      <c r="G36" s="77" t="str">
        <f>IF('Relación Víctima_Denunciado '!H36=0,"-",'Relación Víctima_Denunciado '!H36/'Relación Víctima_Denunciado '!$L36)</f>
        <v>-</v>
      </c>
      <c r="H36" s="77" t="str">
        <f>IF('Relación Víctima_Denunciado '!I36=0,"-",'Relación Víctima_Denunciado '!I36/'Relación Víctima_Denunciado '!$L36)</f>
        <v>-</v>
      </c>
      <c r="I36" s="77" t="str">
        <f>IF('Relación Víctima_Denunciado '!J36=0,"-",'Relación Víctima_Denunciado '!J36/'Relación Víctima_Denunciado '!$L36)</f>
        <v>-</v>
      </c>
      <c r="J36" s="77" t="str">
        <f>IF('Relación Víctima_Denunciado '!K36=0,"-",'Relación Víctima_Denunciado '!K36/'Relación Víctima_Denunciado '!$L36)</f>
        <v>-</v>
      </c>
    </row>
    <row r="37" spans="2:10" ht="20.100000000000001" customHeight="1" thickBot="1" x14ac:dyDescent="0.25">
      <c r="B37" s="4" t="s">
        <v>224</v>
      </c>
      <c r="C37" s="77">
        <f>'Relación Víctima_Denunciado '!C37/'Relación Víctima_Denunciado '!$L37</f>
        <v>0.18811881188118812</v>
      </c>
      <c r="D37" s="77">
        <f>'Relación Víctima_Denunciado '!D37/'Relación Víctima_Denunciado '!$L37</f>
        <v>0.10891089108910891</v>
      </c>
      <c r="E37" s="77">
        <f>'Relación Víctima_Denunciado '!E37/'Relación Víctima_Denunciado '!$L37</f>
        <v>0.28712871287128711</v>
      </c>
      <c r="F37" s="77">
        <f>'Relación Víctima_Denunciado '!F37/'Relación Víctima_Denunciado '!$L37</f>
        <v>0.39603960396039606</v>
      </c>
      <c r="G37" s="77">
        <f>IF('Relación Víctima_Denunciado '!H37=0,"-",'Relación Víctima_Denunciado '!H37/'Relación Víctima_Denunciado '!$L37)</f>
        <v>1.9801980198019802E-2</v>
      </c>
      <c r="H37" s="77" t="str">
        <f>IF('Relación Víctima_Denunciado '!I37=0,"-",'Relación Víctima_Denunciado '!I37/'Relación Víctima_Denunciado '!$L37)</f>
        <v>-</v>
      </c>
      <c r="I37" s="77" t="str">
        <f>IF('Relación Víctima_Denunciado '!J37=0,"-",'Relación Víctima_Denunciado '!J37/'Relación Víctima_Denunciado '!$L37)</f>
        <v>-</v>
      </c>
      <c r="J37" s="77" t="str">
        <f>IF('Relación Víctima_Denunciado '!K37=0,"-",'Relación Víctima_Denunciado '!K37/'Relación Víctima_Denunciado '!$L37)</f>
        <v>-</v>
      </c>
    </row>
    <row r="38" spans="2:10" ht="20.100000000000001" customHeight="1" thickBot="1" x14ac:dyDescent="0.25">
      <c r="B38" s="4" t="s">
        <v>225</v>
      </c>
      <c r="C38" s="77">
        <f>'Relación Víctima_Denunciado '!C38/'Relación Víctima_Denunciado '!$L38</f>
        <v>0.33333333333333331</v>
      </c>
      <c r="D38" s="77">
        <f>'Relación Víctima_Denunciado '!D38/'Relación Víctima_Denunciado '!$L38</f>
        <v>0.125</v>
      </c>
      <c r="E38" s="77">
        <f>'Relación Víctima_Denunciado '!E38/'Relación Víctima_Denunciado '!$L38</f>
        <v>0.375</v>
      </c>
      <c r="F38" s="77">
        <f>'Relación Víctima_Denunciado '!F38/'Relación Víctima_Denunciado '!$L38</f>
        <v>0.16666666666666666</v>
      </c>
      <c r="G38" s="77" t="str">
        <f>IF('Relación Víctima_Denunciado '!H38=0,"-",'Relación Víctima_Denunciado '!H38/'Relación Víctima_Denunciado '!$L38)</f>
        <v>-</v>
      </c>
      <c r="H38" s="77" t="str">
        <f>IF('Relación Víctima_Denunciado '!I38=0,"-",'Relación Víctima_Denunciado '!I38/'Relación Víctima_Denunciado '!$L38)</f>
        <v>-</v>
      </c>
      <c r="I38" s="77" t="str">
        <f>IF('Relación Víctima_Denunciado '!J38=0,"-",'Relación Víctima_Denunciado '!J38/'Relación Víctima_Denunciado '!$L38)</f>
        <v>-</v>
      </c>
      <c r="J38" s="77" t="str">
        <f>IF('Relación Víctima_Denunciado '!K38=0,"-",'Relación Víctima_Denunciado '!K38/'Relación Víctima_Denunciado '!$L38)</f>
        <v>-</v>
      </c>
    </row>
    <row r="39" spans="2:10" ht="20.100000000000001" customHeight="1" thickBot="1" x14ac:dyDescent="0.25">
      <c r="B39" s="4" t="s">
        <v>226</v>
      </c>
      <c r="C39" s="77">
        <f>'Relación Víctima_Denunciado '!C39/'Relación Víctima_Denunciado '!$L39</f>
        <v>0.32500000000000001</v>
      </c>
      <c r="D39" s="77">
        <f>'Relación Víctima_Denunciado '!D39/'Relación Víctima_Denunciado '!$L39</f>
        <v>7.4999999999999997E-2</v>
      </c>
      <c r="E39" s="77">
        <f>'Relación Víctima_Denunciado '!E39/'Relación Víctima_Denunciado '!$L39</f>
        <v>0.4</v>
      </c>
      <c r="F39" s="77">
        <f>'Relación Víctima_Denunciado '!F39/'Relación Víctima_Denunciado '!$L39</f>
        <v>0.2</v>
      </c>
      <c r="G39" s="77" t="str">
        <f>IF('Relación Víctima_Denunciado '!H39=0,"-",'Relación Víctima_Denunciado '!H39/'Relación Víctima_Denunciado '!$L39)</f>
        <v>-</v>
      </c>
      <c r="H39" s="77" t="str">
        <f>IF('Relación Víctima_Denunciado '!I39=0,"-",'Relación Víctima_Denunciado '!I39/'Relación Víctima_Denunciado '!$L39)</f>
        <v>-</v>
      </c>
      <c r="I39" s="77" t="str">
        <f>IF('Relación Víctima_Denunciado '!J39=0,"-",'Relación Víctima_Denunciado '!J39/'Relación Víctima_Denunciado '!$L39)</f>
        <v>-</v>
      </c>
      <c r="J39" s="77" t="str">
        <f>IF('Relación Víctima_Denunciado '!K39=0,"-",'Relación Víctima_Denunciado '!K39/'Relación Víctima_Denunciado '!$L39)</f>
        <v>-</v>
      </c>
    </row>
    <row r="40" spans="2:10" ht="20.100000000000001" customHeight="1" thickBot="1" x14ac:dyDescent="0.25">
      <c r="B40" s="4" t="s">
        <v>227</v>
      </c>
      <c r="C40" s="77">
        <f>'Relación Víctima_Denunciado '!C40/'Relación Víctima_Denunciado '!$L40</f>
        <v>0.37410071942446044</v>
      </c>
      <c r="D40" s="77">
        <f>'Relación Víctima_Denunciado '!D40/'Relación Víctima_Denunciado '!$L40</f>
        <v>0.11510791366906475</v>
      </c>
      <c r="E40" s="77">
        <f>'Relación Víctima_Denunciado '!E40/'Relación Víctima_Denunciado '!$L40</f>
        <v>0.23741007194244604</v>
      </c>
      <c r="F40" s="77">
        <f>'Relación Víctima_Denunciado '!F40/'Relación Víctima_Denunciado '!$L40</f>
        <v>0.2733812949640288</v>
      </c>
      <c r="G40" s="77" t="str">
        <f>IF('Relación Víctima_Denunciado '!H40=0,"-",'Relación Víctima_Denunciado '!H40/'Relación Víctima_Denunciado '!$L40)</f>
        <v>-</v>
      </c>
      <c r="H40" s="77" t="str">
        <f>IF('Relación Víctima_Denunciado '!I40=0,"-",'Relación Víctima_Denunciado '!I40/'Relación Víctima_Denunciado '!$L40)</f>
        <v>-</v>
      </c>
      <c r="I40" s="77" t="str">
        <f>IF('Relación Víctima_Denunciado '!J40=0,"-",'Relación Víctima_Denunciado '!J40/'Relación Víctima_Denunciado '!$L40)</f>
        <v>-</v>
      </c>
      <c r="J40" s="77" t="str">
        <f>IF('Relación Víctima_Denunciado '!K40=0,"-",'Relación Víctima_Denunciado '!K40/'Relación Víctima_Denunciado '!$L40)</f>
        <v>-</v>
      </c>
    </row>
    <row r="41" spans="2:10" ht="20.100000000000001" customHeight="1" thickBot="1" x14ac:dyDescent="0.25">
      <c r="B41" s="4" t="s">
        <v>228</v>
      </c>
      <c r="C41" s="77">
        <f>'Relación Víctima_Denunciado '!C41/'Relación Víctima_Denunciado '!$L41</f>
        <v>0.19406674907292953</v>
      </c>
      <c r="D41" s="77">
        <f>'Relación Víctima_Denunciado '!D41/'Relación Víctima_Denunciado '!$L41</f>
        <v>9.7651421508034617E-2</v>
      </c>
      <c r="E41" s="77">
        <f>'Relación Víctima_Denunciado '!E41/'Relación Víctima_Denunciado '!$L41</f>
        <v>0.3189122373300371</v>
      </c>
      <c r="F41" s="77">
        <f>'Relación Víctima_Denunciado '!F41/'Relación Víctima_Denunciado '!$L41</f>
        <v>0.38566131025957973</v>
      </c>
      <c r="G41" s="77">
        <f>IF('Relación Víctima_Denunciado '!H41=0,"-",'Relación Víctima_Denunciado '!H41/'Relación Víctima_Denunciado '!$L41)</f>
        <v>3.708281829419036E-3</v>
      </c>
      <c r="H41" s="77" t="str">
        <f>IF('Relación Víctima_Denunciado '!I41=0,"-",'Relación Víctima_Denunciado '!I41/'Relación Víctima_Denunciado '!$L41)</f>
        <v>-</v>
      </c>
      <c r="I41" s="77" t="str">
        <f>IF('Relación Víctima_Denunciado '!J41=0,"-",'Relación Víctima_Denunciado '!J41/'Relación Víctima_Denunciado '!$L41)</f>
        <v>-</v>
      </c>
      <c r="J41" s="77" t="str">
        <f>IF('Relación Víctima_Denunciado '!K41=0,"-",'Relación Víctima_Denunciado '!K41/'Relación Víctima_Denunciado '!$L41)</f>
        <v>-</v>
      </c>
    </row>
    <row r="42" spans="2:10" ht="20.100000000000001" customHeight="1" thickBot="1" x14ac:dyDescent="0.25">
      <c r="B42" s="4" t="s">
        <v>229</v>
      </c>
      <c r="C42" s="77">
        <f>'Relación Víctima_Denunciado '!C42/'Relación Víctima_Denunciado '!$L42</f>
        <v>0.16793893129770993</v>
      </c>
      <c r="D42" s="77">
        <f>'Relación Víctima_Denunciado '!D42/'Relación Víctima_Denunciado '!$L42</f>
        <v>0.14503816793893129</v>
      </c>
      <c r="E42" s="77">
        <f>'Relación Víctima_Denunciado '!E42/'Relación Víctima_Denunciado '!$L42</f>
        <v>0.28244274809160308</v>
      </c>
      <c r="F42" s="77">
        <f>'Relación Víctima_Denunciado '!F42/'Relación Víctima_Denunciado '!$L42</f>
        <v>0.37404580152671757</v>
      </c>
      <c r="G42" s="77">
        <f>IF('Relación Víctima_Denunciado '!H42=0,"-",'Relación Víctima_Denunciado '!H42/'Relación Víctima_Denunciado '!$L42)</f>
        <v>2.2900763358778626E-2</v>
      </c>
      <c r="H42" s="77" t="str">
        <f>IF('Relación Víctima_Denunciado '!I42=0,"-",'Relación Víctima_Denunciado '!I42/'Relación Víctima_Denunciado '!$L42)</f>
        <v>-</v>
      </c>
      <c r="I42" s="77" t="str">
        <f>IF('Relación Víctima_Denunciado '!J42=0,"-",'Relación Víctima_Denunciado '!J42/'Relación Víctima_Denunciado '!$L42)</f>
        <v>-</v>
      </c>
      <c r="J42" s="77">
        <f>IF('Relación Víctima_Denunciado '!K42=0,"-",'Relación Víctima_Denunciado '!K42/'Relación Víctima_Denunciado '!$L42)</f>
        <v>7.6335877862595417E-3</v>
      </c>
    </row>
    <row r="43" spans="2:10" ht="20.100000000000001" customHeight="1" thickBot="1" x14ac:dyDescent="0.25">
      <c r="B43" s="4" t="s">
        <v>230</v>
      </c>
      <c r="C43" s="77">
        <f>'Relación Víctima_Denunciado '!C43/'Relación Víctima_Denunciado '!$L43</f>
        <v>0.234375</v>
      </c>
      <c r="D43" s="77">
        <f>'Relación Víctima_Denunciado '!D43/'Relación Víctima_Denunciado '!$L43</f>
        <v>0.15625</v>
      </c>
      <c r="E43" s="77">
        <f>'Relación Víctima_Denunciado '!E43/'Relación Víctima_Denunciado '!$L43</f>
        <v>0.1875</v>
      </c>
      <c r="F43" s="77">
        <f>'Relación Víctima_Denunciado '!F43/'Relación Víctima_Denunciado '!$L43</f>
        <v>0.421875</v>
      </c>
      <c r="G43" s="77" t="str">
        <f>IF('Relación Víctima_Denunciado '!H43=0,"-",'Relación Víctima_Denunciado '!H43/'Relación Víctima_Denunciado '!$L43)</f>
        <v>-</v>
      </c>
      <c r="H43" s="77" t="str">
        <f>IF('Relación Víctima_Denunciado '!I43=0,"-",'Relación Víctima_Denunciado '!I43/'Relación Víctima_Denunciado '!$L43)</f>
        <v>-</v>
      </c>
      <c r="I43" s="77" t="str">
        <f>IF('Relación Víctima_Denunciado '!J43=0,"-",'Relación Víctima_Denunciado '!J43/'Relación Víctima_Denunciado '!$L43)</f>
        <v>-</v>
      </c>
      <c r="J43" s="77" t="str">
        <f>IF('Relación Víctima_Denunciado '!K43=0,"-",'Relación Víctima_Denunciado '!K43/'Relación Víctima_Denunciado '!$L43)</f>
        <v>-</v>
      </c>
    </row>
    <row r="44" spans="2:10" ht="20.100000000000001" customHeight="1" thickBot="1" x14ac:dyDescent="0.25">
      <c r="B44" s="4" t="s">
        <v>231</v>
      </c>
      <c r="C44" s="77">
        <f>'Relación Víctima_Denunciado '!C44/'Relación Víctima_Denunciado '!$L44</f>
        <v>0.13259668508287292</v>
      </c>
      <c r="D44" s="77">
        <f>'Relación Víctima_Denunciado '!D44/'Relación Víctima_Denunciado '!$L44</f>
        <v>0.17127071823204421</v>
      </c>
      <c r="E44" s="77">
        <f>'Relación Víctima_Denunciado '!E44/'Relación Víctima_Denunciado '!$L44</f>
        <v>0.35359116022099446</v>
      </c>
      <c r="F44" s="77">
        <f>'Relación Víctima_Denunciado '!F44/'Relación Víctima_Denunciado '!$L44</f>
        <v>0.34254143646408841</v>
      </c>
      <c r="G44" s="77" t="str">
        <f>IF('Relación Víctima_Denunciado '!H44=0,"-",'Relación Víctima_Denunciado '!H44/'Relación Víctima_Denunciado '!$L44)</f>
        <v>-</v>
      </c>
      <c r="H44" s="77" t="str">
        <f>IF('Relación Víctima_Denunciado '!I44=0,"-",'Relación Víctima_Denunciado '!I44/'Relación Víctima_Denunciado '!$L44)</f>
        <v>-</v>
      </c>
      <c r="I44" s="77" t="str">
        <f>IF('Relación Víctima_Denunciado '!J44=0,"-",'Relación Víctima_Denunciado '!J44/'Relación Víctima_Denunciado '!$L44)</f>
        <v>-</v>
      </c>
      <c r="J44" s="77" t="str">
        <f>IF('Relación Víctima_Denunciado '!K44=0,"-",'Relación Víctima_Denunciado '!K44/'Relación Víctima_Denunciado '!$L44)</f>
        <v>-</v>
      </c>
    </row>
    <row r="45" spans="2:10" ht="20.100000000000001" customHeight="1" thickBot="1" x14ac:dyDescent="0.25">
      <c r="B45" s="4" t="s">
        <v>232</v>
      </c>
      <c r="C45" s="77">
        <f>'Relación Víctima_Denunciado '!C45/'Relación Víctima_Denunciado '!$L45</f>
        <v>0.25833333333333336</v>
      </c>
      <c r="D45" s="77">
        <f>'Relación Víctima_Denunciado '!D45/'Relación Víctima_Denunciado '!$L45</f>
        <v>0.14666666666666667</v>
      </c>
      <c r="E45" s="77">
        <f>'Relación Víctima_Denunciado '!E45/'Relación Víctima_Denunciado '!$L45</f>
        <v>0.31</v>
      </c>
      <c r="F45" s="77">
        <f>'Relación Víctima_Denunciado '!F45/'Relación Víctima_Denunciado '!$L45</f>
        <v>0.27666666666666667</v>
      </c>
      <c r="G45" s="77">
        <f>IF('Relación Víctima_Denunciado '!H45=0,"-",'Relación Víctima_Denunciado '!H45/'Relación Víctima_Denunciado '!$L45)</f>
        <v>5.0000000000000001E-3</v>
      </c>
      <c r="H45" s="77" t="str">
        <f>IF('Relación Víctima_Denunciado '!I45=0,"-",'Relación Víctima_Denunciado '!I45/'Relación Víctima_Denunciado '!$L45)</f>
        <v>-</v>
      </c>
      <c r="I45" s="77">
        <f>IF('Relación Víctima_Denunciado '!J45=0,"-",'Relación Víctima_Denunciado '!J45/'Relación Víctima_Denunciado '!$L45)</f>
        <v>3.3333333333333335E-3</v>
      </c>
      <c r="J45" s="77" t="str">
        <f>IF('Relación Víctima_Denunciado '!K45=0,"-",'Relación Víctima_Denunciado '!K45/'Relación Víctima_Denunciado '!$L45)</f>
        <v>-</v>
      </c>
    </row>
    <row r="46" spans="2:10" ht="20.100000000000001" customHeight="1" thickBot="1" x14ac:dyDescent="0.25">
      <c r="B46" s="4" t="s">
        <v>233</v>
      </c>
      <c r="C46" s="77">
        <f>'Relación Víctima_Denunciado '!C46/'Relación Víctima_Denunciado '!$L46</f>
        <v>0.13636363636363635</v>
      </c>
      <c r="D46" s="77">
        <f>'Relación Víctima_Denunciado '!D46/'Relación Víctima_Denunciado '!$L46</f>
        <v>6.8181818181818177E-2</v>
      </c>
      <c r="E46" s="77">
        <f>'Relación Víctima_Denunciado '!E46/'Relación Víctima_Denunciado '!$L46</f>
        <v>0.56818181818181823</v>
      </c>
      <c r="F46" s="77">
        <f>'Relación Víctima_Denunciado '!F46/'Relación Víctima_Denunciado '!$L46</f>
        <v>0.22727272727272727</v>
      </c>
      <c r="G46" s="77" t="str">
        <f>IF('Relación Víctima_Denunciado '!H46=0,"-",'Relación Víctima_Denunciado '!H46/'Relación Víctima_Denunciado '!$L46)</f>
        <v>-</v>
      </c>
      <c r="H46" s="77" t="str">
        <f>IF('Relación Víctima_Denunciado '!I46=0,"-",'Relación Víctima_Denunciado '!I46/'Relación Víctima_Denunciado '!$L46)</f>
        <v>-</v>
      </c>
      <c r="I46" s="77" t="str">
        <f>IF('Relación Víctima_Denunciado '!J46=0,"-",'Relación Víctima_Denunciado '!J46/'Relación Víctima_Denunciado '!$L46)</f>
        <v>-</v>
      </c>
      <c r="J46" s="77" t="str">
        <f>IF('Relación Víctima_Denunciado '!K46=0,"-",'Relación Víctima_Denunciado '!K46/'Relación Víctima_Denunciado '!$L46)</f>
        <v>-</v>
      </c>
    </row>
    <row r="47" spans="2:10" ht="20.100000000000001" customHeight="1" thickBot="1" x14ac:dyDescent="0.25">
      <c r="B47" s="4" t="s">
        <v>234</v>
      </c>
      <c r="C47" s="77">
        <f>'Relación Víctima_Denunciado '!C47/'Relación Víctima_Denunciado '!$L47</f>
        <v>0.14003590664272891</v>
      </c>
      <c r="D47" s="77">
        <f>'Relación Víctima_Denunciado '!D47/'Relación Víctima_Denunciado '!$L47</f>
        <v>7.3608617594254938E-2</v>
      </c>
      <c r="E47" s="77">
        <f>'Relación Víctima_Denunciado '!E47/'Relación Víctima_Denunciado '!$L47</f>
        <v>0.30700179533213645</v>
      </c>
      <c r="F47" s="77">
        <f>'Relación Víctima_Denunciado '!F47/'Relación Víctima_Denunciado '!$L47</f>
        <v>0.4649910233393178</v>
      </c>
      <c r="G47" s="77">
        <f>IF('Relación Víctima_Denunciado '!H47=0,"-",'Relación Víctima_Denunciado '!H47/'Relación Víctima_Denunciado '!$L47)</f>
        <v>1.4362657091561939E-2</v>
      </c>
      <c r="H47" s="77" t="str">
        <f>IF('Relación Víctima_Denunciado '!I47=0,"-",'Relación Víctima_Denunciado '!I47/'Relación Víctima_Denunciado '!$L47)</f>
        <v>-</v>
      </c>
      <c r="I47" s="77" t="str">
        <f>IF('Relación Víctima_Denunciado '!J47=0,"-",'Relación Víctima_Denunciado '!J47/'Relación Víctima_Denunciado '!$L47)</f>
        <v>-</v>
      </c>
      <c r="J47" s="77" t="str">
        <f>IF('Relación Víctima_Denunciado '!K47=0,"-",'Relación Víctima_Denunciado '!K47/'Relación Víctima_Denunciado '!$L47)</f>
        <v>-</v>
      </c>
    </row>
    <row r="48" spans="2:10" ht="20.100000000000001" customHeight="1" thickBot="1" x14ac:dyDescent="0.25">
      <c r="B48" s="4" t="s">
        <v>235</v>
      </c>
      <c r="C48" s="77">
        <f>'Relación Víctima_Denunciado '!C48/'Relación Víctima_Denunciado '!$L48</f>
        <v>0.23076923076923078</v>
      </c>
      <c r="D48" s="77">
        <f>'Relación Víctima_Denunciado '!D48/'Relación Víctima_Denunciado '!$L48</f>
        <v>0.12307692307692308</v>
      </c>
      <c r="E48" s="77">
        <f>'Relación Víctima_Denunciado '!E48/'Relación Víctima_Denunciado '!$L48</f>
        <v>0.27692307692307694</v>
      </c>
      <c r="F48" s="77">
        <f>'Relación Víctima_Denunciado '!F48/'Relación Víctima_Denunciado '!$L48</f>
        <v>0.36923076923076925</v>
      </c>
      <c r="G48" s="77" t="str">
        <f>IF('Relación Víctima_Denunciado '!H48=0,"-",'Relación Víctima_Denunciado '!H48/'Relación Víctima_Denunciado '!$L48)</f>
        <v>-</v>
      </c>
      <c r="H48" s="77" t="str">
        <f>IF('Relación Víctima_Denunciado '!I48=0,"-",'Relación Víctima_Denunciado '!I48/'Relación Víctima_Denunciado '!$L48)</f>
        <v>-</v>
      </c>
      <c r="I48" s="77" t="str">
        <f>IF('Relación Víctima_Denunciado '!J48=0,"-",'Relación Víctima_Denunciado '!J48/'Relación Víctima_Denunciado '!$L48)</f>
        <v>-</v>
      </c>
      <c r="J48" s="77" t="str">
        <f>IF('Relación Víctima_Denunciado '!K48=0,"-",'Relación Víctima_Denunciado '!K48/'Relación Víctima_Denunciado '!$L48)</f>
        <v>-</v>
      </c>
    </row>
    <row r="49" spans="2:10" ht="20.100000000000001" customHeight="1" thickBot="1" x14ac:dyDescent="0.25">
      <c r="B49" s="4" t="s">
        <v>236</v>
      </c>
      <c r="C49" s="77">
        <f>'Relación Víctima_Denunciado '!C49/'Relación Víctima_Denunciado '!$L49</f>
        <v>0.29411764705882354</v>
      </c>
      <c r="D49" s="77">
        <f>'Relación Víctima_Denunciado '!D49/'Relación Víctima_Denunciado '!$L49</f>
        <v>5.8823529411764705E-2</v>
      </c>
      <c r="E49" s="77">
        <f>'Relación Víctima_Denunciado '!E49/'Relación Víctima_Denunciado '!$L49</f>
        <v>0.17647058823529413</v>
      </c>
      <c r="F49" s="77">
        <f>'Relación Víctima_Denunciado '!F49/'Relación Víctima_Denunciado '!$L49</f>
        <v>0.47058823529411764</v>
      </c>
      <c r="G49" s="77" t="str">
        <f>IF('Relación Víctima_Denunciado '!H49=0,"-",'Relación Víctima_Denunciado '!H49/'Relación Víctima_Denunciado '!$L49)</f>
        <v>-</v>
      </c>
      <c r="H49" s="77" t="str">
        <f>IF('Relación Víctima_Denunciado '!I49=0,"-",'Relación Víctima_Denunciado '!I49/'Relación Víctima_Denunciado '!$L49)</f>
        <v>-</v>
      </c>
      <c r="I49" s="77" t="str">
        <f>IF('Relación Víctima_Denunciado '!J49=0,"-",'Relación Víctima_Denunciado '!J49/'Relación Víctima_Denunciado '!$L49)</f>
        <v>-</v>
      </c>
      <c r="J49" s="77" t="str">
        <f>IF('Relación Víctima_Denunciado '!K49=0,"-",'Relación Víctima_Denunciado '!K49/'Relación Víctima_Denunciado '!$L49)</f>
        <v>-</v>
      </c>
    </row>
    <row r="50" spans="2:10" ht="20.100000000000001" customHeight="1" thickBot="1" x14ac:dyDescent="0.25">
      <c r="B50" s="4" t="s">
        <v>237</v>
      </c>
      <c r="C50" s="77">
        <f>'Relación Víctima_Denunciado '!C50/'Relación Víctima_Denunciado '!$L50</f>
        <v>0.17557251908396945</v>
      </c>
      <c r="D50" s="77">
        <f>'Relación Víctima_Denunciado '!D50/'Relación Víctima_Denunciado '!$L50</f>
        <v>0.11068702290076336</v>
      </c>
      <c r="E50" s="77">
        <f>'Relación Víctima_Denunciado '!E50/'Relación Víctima_Denunciado '!$L50</f>
        <v>0.24809160305343511</v>
      </c>
      <c r="F50" s="77">
        <f>'Relación Víctima_Denunciado '!F50/'Relación Víctima_Denunciado '!$L50</f>
        <v>0.44656488549618323</v>
      </c>
      <c r="G50" s="77">
        <f>IF('Relación Víctima_Denunciado '!H50=0,"-",'Relación Víctima_Denunciado '!H50/'Relación Víctima_Denunciado '!$L50)</f>
        <v>1.1450381679389313E-2</v>
      </c>
      <c r="H50" s="77">
        <f>IF('Relación Víctima_Denunciado '!I50=0,"-",'Relación Víctima_Denunciado '!I50/'Relación Víctima_Denunciado '!$L50)</f>
        <v>7.6335877862595417E-3</v>
      </c>
      <c r="I50" s="77" t="str">
        <f>IF('Relación Víctima_Denunciado '!J50=0,"-",'Relación Víctima_Denunciado '!J50/'Relación Víctima_Denunciado '!$L50)</f>
        <v>-</v>
      </c>
      <c r="J50" s="77" t="str">
        <f>IF('Relación Víctima_Denunciado '!K50=0,"-",'Relación Víctima_Denunciado '!K50/'Relación Víctima_Denunciado '!$L50)</f>
        <v>-</v>
      </c>
    </row>
    <row r="51" spans="2:10" ht="20.100000000000001" customHeight="1" thickBot="1" x14ac:dyDescent="0.25">
      <c r="B51" s="4" t="s">
        <v>238</v>
      </c>
      <c r="C51" s="77">
        <f>'Relación Víctima_Denunciado '!C51/'Relación Víctima_Denunciado '!$L51</f>
        <v>0.2413793103448276</v>
      </c>
      <c r="D51" s="77">
        <f>'Relación Víctima_Denunciado '!D51/'Relación Víctima_Denunciado '!$L51</f>
        <v>0.10344827586206896</v>
      </c>
      <c r="E51" s="77">
        <f>'Relación Víctima_Denunciado '!E51/'Relación Víctima_Denunciado '!$L51</f>
        <v>0.39655172413793105</v>
      </c>
      <c r="F51" s="77">
        <f>'Relación Víctima_Denunciado '!F51/'Relación Víctima_Denunciado '!$L51</f>
        <v>0.25862068965517243</v>
      </c>
      <c r="G51" s="77" t="str">
        <f>IF('Relación Víctima_Denunciado '!H51=0,"-",'Relación Víctima_Denunciado '!H51/'Relación Víctima_Denunciado '!$L51)</f>
        <v>-</v>
      </c>
      <c r="H51" s="77" t="str">
        <f>IF('Relación Víctima_Denunciado '!I51=0,"-",'Relación Víctima_Denunciado '!I51/'Relación Víctima_Denunciado '!$L51)</f>
        <v>-</v>
      </c>
      <c r="I51" s="77" t="str">
        <f>IF('Relación Víctima_Denunciado '!J51=0,"-",'Relación Víctima_Denunciado '!J51/'Relación Víctima_Denunciado '!$L51)</f>
        <v>-</v>
      </c>
      <c r="J51" s="77" t="str">
        <f>IF('Relación Víctima_Denunciado '!K51=0,"-",'Relación Víctima_Denunciado '!K51/'Relación Víctima_Denunciado '!$L51)</f>
        <v>-</v>
      </c>
    </row>
    <row r="52" spans="2:10" ht="20.100000000000001" customHeight="1" thickBot="1" x14ac:dyDescent="0.25">
      <c r="B52" s="4" t="s">
        <v>239</v>
      </c>
      <c r="C52" s="77">
        <f>'Relación Víctima_Denunciado '!C52/'Relación Víctima_Denunciado '!$L52</f>
        <v>0.20289855072463769</v>
      </c>
      <c r="D52" s="77">
        <f>'Relación Víctima_Denunciado '!D52/'Relación Víctima_Denunciado '!$L52</f>
        <v>0.13043478260869565</v>
      </c>
      <c r="E52" s="77">
        <f>'Relación Víctima_Denunciado '!E52/'Relación Víctima_Denunciado '!$L52</f>
        <v>0.39130434782608697</v>
      </c>
      <c r="F52" s="77">
        <f>'Relación Víctima_Denunciado '!F52/'Relación Víctima_Denunciado '!$L52</f>
        <v>0.27536231884057971</v>
      </c>
      <c r="G52" s="77" t="str">
        <f>IF('Relación Víctima_Denunciado '!H52=0,"-",'Relación Víctima_Denunciado '!H52/'Relación Víctima_Denunciado '!$L52)</f>
        <v>-</v>
      </c>
      <c r="H52" s="77" t="str">
        <f>IF('Relación Víctima_Denunciado '!I52=0,"-",'Relación Víctima_Denunciado '!I52/'Relación Víctima_Denunciado '!$L52)</f>
        <v>-</v>
      </c>
      <c r="I52" s="77" t="str">
        <f>IF('Relación Víctima_Denunciado '!J52=0,"-",'Relación Víctima_Denunciado '!J52/'Relación Víctima_Denunciado '!$L52)</f>
        <v>-</v>
      </c>
      <c r="J52" s="77" t="str">
        <f>IF('Relación Víctima_Denunciado '!K52=0,"-",'Relación Víctima_Denunciado '!K52/'Relación Víctima_Denunciado '!$L52)</f>
        <v>-</v>
      </c>
    </row>
    <row r="53" spans="2:10" ht="20.100000000000001" customHeight="1" thickBot="1" x14ac:dyDescent="0.25">
      <c r="B53" s="4" t="s">
        <v>240</v>
      </c>
      <c r="C53" s="77">
        <f>'Relación Víctima_Denunciado '!C53/'Relación Víctima_Denunciado '!$L53</f>
        <v>0.28472222222222221</v>
      </c>
      <c r="D53" s="77">
        <f>'Relación Víctima_Denunciado '!D53/'Relación Víctima_Denunciado '!$L53</f>
        <v>0.16666666666666666</v>
      </c>
      <c r="E53" s="77">
        <f>'Relación Víctima_Denunciado '!E53/'Relación Víctima_Denunciado '!$L53</f>
        <v>0.22916666666666666</v>
      </c>
      <c r="F53" s="77">
        <f>'Relación Víctima_Denunciado '!F53/'Relación Víctima_Denunciado '!$L53</f>
        <v>0.30555555555555558</v>
      </c>
      <c r="G53" s="77">
        <f>IF('Relación Víctima_Denunciado '!H53=0,"-",'Relación Víctima_Denunciado '!H53/'Relación Víctima_Denunciado '!$L53)</f>
        <v>6.9444444444444441E-3</v>
      </c>
      <c r="H53" s="77">
        <f>IF('Relación Víctima_Denunciado '!I53=0,"-",'Relación Víctima_Denunciado '!I53/'Relación Víctima_Denunciado '!$L53)</f>
        <v>6.9444444444444441E-3</v>
      </c>
      <c r="I53" s="77" t="str">
        <f>IF('Relación Víctima_Denunciado '!J53=0,"-",'Relación Víctima_Denunciado '!J53/'Relación Víctima_Denunciado '!$L53)</f>
        <v>-</v>
      </c>
      <c r="J53" s="77" t="str">
        <f>IF('Relación Víctima_Denunciado '!K53=0,"-",'Relación Víctima_Denunciado '!K53/'Relación Víctima_Denunciado '!$L53)</f>
        <v>-</v>
      </c>
    </row>
    <row r="54" spans="2:10" ht="20.100000000000001" customHeight="1" thickBot="1" x14ac:dyDescent="0.25">
      <c r="B54" s="4" t="s">
        <v>241</v>
      </c>
      <c r="C54" s="77">
        <f>'Relación Víctima_Denunciado '!C54/'Relación Víctima_Denunciado '!$L54</f>
        <v>0.16339355852317361</v>
      </c>
      <c r="D54" s="77">
        <f>'Relación Víctima_Denunciado '!D54/'Relación Víctima_Denunciado '!$L54</f>
        <v>0.10133542812254517</v>
      </c>
      <c r="E54" s="77">
        <f>'Relación Víctima_Denunciado '!E54/'Relación Víctima_Denunciado '!$L54</f>
        <v>0.37863315003927728</v>
      </c>
      <c r="F54" s="77">
        <f>'Relación Víctima_Denunciado '!F54/'Relación Víctima_Denunciado '!$L54</f>
        <v>0.35192458758837392</v>
      </c>
      <c r="G54" s="77">
        <f>IF('Relación Víctima_Denunciado '!H54=0,"-",'Relación Víctima_Denunciado '!H54/'Relación Víctima_Denunciado '!$L54)</f>
        <v>7.855459544383347E-4</v>
      </c>
      <c r="H54" s="77">
        <f>IF('Relación Víctima_Denunciado '!I54=0,"-",'Relación Víctima_Denunciado '!I54/'Relación Víctima_Denunciado '!$L54)</f>
        <v>3.927729772191673E-3</v>
      </c>
      <c r="I54" s="77" t="str">
        <f>IF('Relación Víctima_Denunciado '!J54=0,"-",'Relación Víctima_Denunciado '!J54/'Relación Víctima_Denunciado '!$L54)</f>
        <v>-</v>
      </c>
      <c r="J54" s="77" t="str">
        <f>IF('Relación Víctima_Denunciado '!K54=0,"-",'Relación Víctima_Denunciado '!K54/'Relación Víctima_Denunciado '!$L54)</f>
        <v>-</v>
      </c>
    </row>
    <row r="55" spans="2:10" ht="20.100000000000001" customHeight="1" thickBot="1" x14ac:dyDescent="0.25">
      <c r="B55" s="4" t="s">
        <v>242</v>
      </c>
      <c r="C55" s="77">
        <f>'Relación Víctima_Denunciado '!C55/'Relación Víctima_Denunciado '!$L55</f>
        <v>0.2159468438538206</v>
      </c>
      <c r="D55" s="77">
        <f>'Relación Víctima_Denunciado '!D55/'Relación Víctima_Denunciado '!$L55</f>
        <v>0.11295681063122924</v>
      </c>
      <c r="E55" s="77">
        <f>'Relación Víctima_Denunciado '!E55/'Relación Víctima_Denunciado '!$L55</f>
        <v>0.35880398671096347</v>
      </c>
      <c r="F55" s="77">
        <f>'Relación Víctima_Denunciado '!F55/'Relación Víctima_Denunciado '!$L55</f>
        <v>0.3122923588039867</v>
      </c>
      <c r="G55" s="77" t="str">
        <f>IF('Relación Víctima_Denunciado '!H55=0,"-",'Relación Víctima_Denunciado '!H55/'Relación Víctima_Denunciado '!$L55)</f>
        <v>-</v>
      </c>
      <c r="H55" s="77" t="str">
        <f>IF('Relación Víctima_Denunciado '!I55=0,"-",'Relación Víctima_Denunciado '!I55/'Relación Víctima_Denunciado '!$L55)</f>
        <v>-</v>
      </c>
      <c r="I55" s="77" t="str">
        <f>IF('Relación Víctima_Denunciado '!J55=0,"-",'Relación Víctima_Denunciado '!J55/'Relación Víctima_Denunciado '!$L55)</f>
        <v>-</v>
      </c>
      <c r="J55" s="77" t="str">
        <f>IF('Relación Víctima_Denunciado '!K55=0,"-",'Relación Víctima_Denunciado '!K55/'Relación Víctima_Denunciado '!$L55)</f>
        <v>-</v>
      </c>
    </row>
    <row r="56" spans="2:10" ht="20.100000000000001" customHeight="1" thickBot="1" x14ac:dyDescent="0.25">
      <c r="B56" s="4" t="s">
        <v>243</v>
      </c>
      <c r="C56" s="77">
        <f>'Relación Víctima_Denunciado '!C56/'Relación Víctima_Denunciado '!$L56</f>
        <v>0.18823529411764706</v>
      </c>
      <c r="D56" s="77">
        <f>'Relación Víctima_Denunciado '!D56/'Relación Víctima_Denunciado '!$L56</f>
        <v>3.5294117647058823E-2</v>
      </c>
      <c r="E56" s="77">
        <f>'Relación Víctima_Denunciado '!E56/'Relación Víctima_Denunciado '!$L56</f>
        <v>0.27058823529411763</v>
      </c>
      <c r="F56" s="77">
        <f>'Relación Víctima_Denunciado '!F56/'Relación Víctima_Denunciado '!$L56</f>
        <v>0.49411764705882355</v>
      </c>
      <c r="G56" s="77" t="str">
        <f>IF('Relación Víctima_Denunciado '!H56=0,"-",'Relación Víctima_Denunciado '!H56/'Relación Víctima_Denunciado '!$L56)</f>
        <v>-</v>
      </c>
      <c r="H56" s="77" t="str">
        <f>IF('Relación Víctima_Denunciado '!I56=0,"-",'Relación Víctima_Denunciado '!I56/'Relación Víctima_Denunciado '!$L56)</f>
        <v>-</v>
      </c>
      <c r="I56" s="77" t="str">
        <f>IF('Relación Víctima_Denunciado '!J56=0,"-",'Relación Víctima_Denunciado '!J56/'Relación Víctima_Denunciado '!$L56)</f>
        <v>-</v>
      </c>
      <c r="J56" s="77">
        <f>IF('Relación Víctima_Denunciado '!K56=0,"-",'Relación Víctima_Denunciado '!K56/'Relación Víctima_Denunciado '!$L56)</f>
        <v>1.1764705882352941E-2</v>
      </c>
    </row>
    <row r="57" spans="2:10" ht="20.100000000000001" customHeight="1" thickBot="1" x14ac:dyDescent="0.25">
      <c r="B57" s="4" t="s">
        <v>244</v>
      </c>
      <c r="C57" s="77">
        <f>'Relación Víctima_Denunciado '!C57/'Relación Víctima_Denunciado '!$L57</f>
        <v>0.25</v>
      </c>
      <c r="D57" s="77">
        <f>'Relación Víctima_Denunciado '!D57/'Relación Víctima_Denunciado '!$L57</f>
        <v>0.16666666666666666</v>
      </c>
      <c r="E57" s="77">
        <f>'Relación Víctima_Denunciado '!E57/'Relación Víctima_Denunciado '!$L57</f>
        <v>0.375</v>
      </c>
      <c r="F57" s="77">
        <f>'Relación Víctima_Denunciado '!F57/'Relación Víctima_Denunciado '!$L57</f>
        <v>0.125</v>
      </c>
      <c r="G57" s="77">
        <f>IF('Relación Víctima_Denunciado '!H57=0,"-",'Relación Víctima_Denunciado '!H57/'Relación Víctima_Denunciado '!$L57)</f>
        <v>4.1666666666666664E-2</v>
      </c>
      <c r="H57" s="77">
        <f>IF('Relación Víctima_Denunciado '!I57=0,"-",'Relación Víctima_Denunciado '!I57/'Relación Víctima_Denunciado '!$L57)</f>
        <v>4.1666666666666664E-2</v>
      </c>
      <c r="I57" s="77" t="str">
        <f>IF('Relación Víctima_Denunciado '!J57=0,"-",'Relación Víctima_Denunciado '!J57/'Relación Víctima_Denunciado '!$L57)</f>
        <v>-</v>
      </c>
      <c r="J57" s="77" t="str">
        <f>IF('Relación Víctima_Denunciado '!K57=0,"-",'Relación Víctima_Denunciado '!K57/'Relación Víctima_Denunciado '!$L57)</f>
        <v>-</v>
      </c>
    </row>
    <row r="58" spans="2:10" ht="20.100000000000001" customHeight="1" thickBot="1" x14ac:dyDescent="0.25">
      <c r="B58" s="4" t="s">
        <v>270</v>
      </c>
      <c r="C58" s="77">
        <f>'Relación Víctima_Denunciado '!C58/'Relación Víctima_Denunciado '!$L58</f>
        <v>0.26829268292682928</v>
      </c>
      <c r="D58" s="77">
        <f>'Relación Víctima_Denunciado '!D58/'Relación Víctima_Denunciado '!$L58</f>
        <v>0.1951219512195122</v>
      </c>
      <c r="E58" s="77">
        <f>'Relación Víctima_Denunciado '!E58/'Relación Víctima_Denunciado '!$L58</f>
        <v>0.12195121951219512</v>
      </c>
      <c r="F58" s="77">
        <f>'Relación Víctima_Denunciado '!F58/'Relación Víctima_Denunciado '!$L58</f>
        <v>0.41463414634146339</v>
      </c>
      <c r="G58" s="77" t="str">
        <f>IF('Relación Víctima_Denunciado '!H58=0,"-",'Relación Víctima_Denunciado '!H58/'Relación Víctima_Denunciado '!$L58)</f>
        <v>-</v>
      </c>
      <c r="H58" s="77" t="str">
        <f>IF('Relación Víctima_Denunciado '!I58=0,"-",'Relación Víctima_Denunciado '!I58/'Relación Víctima_Denunciado '!$L58)</f>
        <v>-</v>
      </c>
      <c r="I58" s="77" t="str">
        <f>IF('Relación Víctima_Denunciado '!J58=0,"-",'Relación Víctima_Denunciado '!J58/'Relación Víctima_Denunciado '!$L58)</f>
        <v>-</v>
      </c>
      <c r="J58" s="77" t="str">
        <f>IF('Relación Víctima_Denunciado '!K58=0,"-",'Relación Víctima_Denunciado '!K58/'Relación Víctima_Denunciado '!$L58)</f>
        <v>-</v>
      </c>
    </row>
    <row r="59" spans="2:10" ht="20.100000000000001" customHeight="1" thickBot="1" x14ac:dyDescent="0.25">
      <c r="B59" s="4" t="s">
        <v>246</v>
      </c>
      <c r="C59" s="77">
        <f>'Relación Víctima_Denunciado '!C59/'Relación Víctima_Denunciado '!$L59</f>
        <v>0.1875</v>
      </c>
      <c r="D59" s="77">
        <f>'Relación Víctima_Denunciado '!D59/'Relación Víctima_Denunciado '!$L59</f>
        <v>6.25E-2</v>
      </c>
      <c r="E59" s="77">
        <f>'Relación Víctima_Denunciado '!E59/'Relación Víctima_Denunciado '!$L59</f>
        <v>0.3125</v>
      </c>
      <c r="F59" s="77">
        <f>'Relación Víctima_Denunciado '!F59/'Relación Víctima_Denunciado '!$L59</f>
        <v>0.4375</v>
      </c>
      <c r="G59" s="77" t="str">
        <f>IF('Relación Víctima_Denunciado '!H59=0,"-",'Relación Víctima_Denunciado '!H59/'Relación Víctima_Denunciado '!$L59)</f>
        <v>-</v>
      </c>
      <c r="H59" s="77" t="str">
        <f>IF('Relación Víctima_Denunciado '!I59=0,"-",'Relación Víctima_Denunciado '!I59/'Relación Víctima_Denunciado '!$L59)</f>
        <v>-</v>
      </c>
      <c r="I59" s="77" t="str">
        <f>IF('Relación Víctima_Denunciado '!J59=0,"-",'Relación Víctima_Denunciado '!J59/'Relación Víctima_Denunciado '!$L59)</f>
        <v>-</v>
      </c>
      <c r="J59" s="77" t="str">
        <f>IF('Relación Víctima_Denunciado '!K59=0,"-",'Relación Víctima_Denunciado '!K59/'Relación Víctima_Denunciado '!$L59)</f>
        <v>-</v>
      </c>
    </row>
    <row r="60" spans="2:10" ht="20.100000000000001" customHeight="1" thickBot="1" x14ac:dyDescent="0.25">
      <c r="B60" s="4" t="s">
        <v>247</v>
      </c>
      <c r="C60" s="78">
        <f>'Relación Víctima_Denunciado '!C60/'Relación Víctima_Denunciado '!$L60</f>
        <v>0.25333333333333335</v>
      </c>
      <c r="D60" s="78">
        <f>'Relación Víctima_Denunciado '!D60/'Relación Víctima_Denunciado '!$L60</f>
        <v>6.6666666666666666E-2</v>
      </c>
      <c r="E60" s="78">
        <f>'Relación Víctima_Denunciado '!E60/'Relación Víctima_Denunciado '!$L60</f>
        <v>0.33333333333333331</v>
      </c>
      <c r="F60" s="78">
        <f>'Relación Víctima_Denunciado '!F60/'Relación Víctima_Denunciado '!$L60</f>
        <v>0.32</v>
      </c>
      <c r="G60" s="78" t="str">
        <f>IF('Relación Víctima_Denunciado '!H60=0,"-",'Relación Víctima_Denunciado '!H60/'Relación Víctima_Denunciado '!$L60)</f>
        <v>-</v>
      </c>
      <c r="H60" s="78">
        <f>IF('Relación Víctima_Denunciado '!I60=0,"-",'Relación Víctima_Denunciado '!I60/'Relación Víctima_Denunciado '!$L60)</f>
        <v>2.6666666666666668E-2</v>
      </c>
      <c r="I60" s="78" t="str">
        <f>IF('Relación Víctima_Denunciado '!J60=0,"-",'Relación Víctima_Denunciado '!J60/'Relación Víctima_Denunciado '!$L60)</f>
        <v>-</v>
      </c>
      <c r="J60" s="78" t="str">
        <f>IF('Relación Víctima_Denunciado '!K60=0,"-",'Relación Víctima_Denunciado '!K60/'Relación Víctima_Denunciado '!$L60)</f>
        <v>-</v>
      </c>
    </row>
    <row r="61" spans="2:10" ht="20.100000000000001" customHeight="1" thickBot="1" x14ac:dyDescent="0.25">
      <c r="B61" s="7" t="s">
        <v>22</v>
      </c>
      <c r="C61" s="37">
        <f>'Relación Víctima_Denunciado '!C61/'Relación Víctima_Denunciado '!$L61</f>
        <v>0.1912693228826475</v>
      </c>
      <c r="D61" s="37">
        <f>'Relación Víctima_Denunciado '!D61/'Relación Víctima_Denunciado '!$L61</f>
        <v>0.11473982146745047</v>
      </c>
      <c r="E61" s="37">
        <f>'Relación Víctima_Denunciado '!E61/'Relación Víctima_Denunciado '!$L61</f>
        <v>0.32408012192466795</v>
      </c>
      <c r="F61" s="37">
        <f>'Relación Víctima_Denunciado '!F61/'Relación Víctima_Denunciado '!$L61</f>
        <v>0.36174613542347051</v>
      </c>
      <c r="G61" s="37">
        <f>IF('Relación Víctima_Denunciado '!H61=0,"-",'Relación Víctima_Denunciado '!H61/'Relación Víctima_Denunciado '!$L61)</f>
        <v>3.374700631395602E-3</v>
      </c>
      <c r="H61" s="37">
        <f>IF('Relación Víctima_Denunciado '!I61=0,"-",'Relación Víctima_Denunciado '!I61/'Relación Víctima_Denunciado '!$L61)</f>
        <v>2.1772262138036141E-3</v>
      </c>
      <c r="I61" s="37">
        <f>IF('Relación Víctima_Denunciado '!J61=0,"-",'Relación Víctima_Denunciado '!J61/'Relación Víctima_Denunciado '!$L61)</f>
        <v>1.5240583496625298E-3</v>
      </c>
      <c r="J61" s="37">
        <f>IF('Relación Víctima_Denunciado '!K61=0,"-",'Relación Víctima_Denunciado '!K61/'Relación Víctima_Denunciado '!$L61)</f>
        <v>1.0886131069018071E-3</v>
      </c>
    </row>
    <row r="63" spans="2:10" x14ac:dyDescent="0.2">
      <c r="C63" s="58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108" t="s">
        <v>126</v>
      </c>
      <c r="D9" s="108" t="s">
        <v>127</v>
      </c>
      <c r="E9" s="108" t="s">
        <v>128</v>
      </c>
      <c r="F9" s="108" t="s">
        <v>294</v>
      </c>
      <c r="G9" s="108" t="s">
        <v>129</v>
      </c>
      <c r="H9" s="108" t="s">
        <v>151</v>
      </c>
      <c r="I9" s="108" t="s">
        <v>130</v>
      </c>
      <c r="J9" s="108" t="s">
        <v>131</v>
      </c>
      <c r="K9" s="109"/>
      <c r="L9" s="109"/>
      <c r="M9" s="108" t="s">
        <v>132</v>
      </c>
      <c r="N9" s="108" t="s">
        <v>133</v>
      </c>
      <c r="O9" s="108" t="s">
        <v>134</v>
      </c>
      <c r="P9" s="109" t="s">
        <v>135</v>
      </c>
      <c r="Q9" s="109" t="s">
        <v>136</v>
      </c>
      <c r="R9" s="108" t="s">
        <v>137</v>
      </c>
      <c r="S9" s="108" t="s">
        <v>138</v>
      </c>
      <c r="T9" s="108" t="s">
        <v>139</v>
      </c>
      <c r="U9" s="108" t="s">
        <v>140</v>
      </c>
      <c r="V9" s="108" t="s">
        <v>141</v>
      </c>
      <c r="W9" s="108" t="s">
        <v>142</v>
      </c>
      <c r="X9" s="108" t="s">
        <v>143</v>
      </c>
      <c r="Y9" s="108" t="s">
        <v>144</v>
      </c>
      <c r="Z9" s="108" t="s">
        <v>145</v>
      </c>
    </row>
    <row r="10" spans="2:26" ht="73.5" customHeight="1" thickBot="1" x14ac:dyDescent="0.25">
      <c r="B10" s="10"/>
      <c r="C10" s="108"/>
      <c r="D10" s="108"/>
      <c r="E10" s="108"/>
      <c r="F10" s="108"/>
      <c r="G10" s="108"/>
      <c r="H10" s="108"/>
      <c r="I10" s="108"/>
      <c r="J10" s="28" t="s">
        <v>146</v>
      </c>
      <c r="K10" s="28" t="s">
        <v>147</v>
      </c>
      <c r="L10" s="28" t="s">
        <v>148</v>
      </c>
      <c r="M10" s="108"/>
      <c r="N10" s="108"/>
      <c r="O10" s="28" t="s">
        <v>35</v>
      </c>
      <c r="P10" s="28" t="s">
        <v>149</v>
      </c>
      <c r="Q10" s="28" t="s">
        <v>150</v>
      </c>
      <c r="R10" s="108"/>
      <c r="S10" s="108"/>
      <c r="T10" s="108"/>
      <c r="U10" s="108"/>
      <c r="V10" s="108"/>
      <c r="W10" s="108"/>
      <c r="X10" s="108"/>
      <c r="Y10" s="108"/>
      <c r="Z10" s="108"/>
    </row>
    <row r="11" spans="2:26" ht="20.100000000000001" customHeight="1" thickBot="1" x14ac:dyDescent="0.25">
      <c r="B11" s="3" t="s">
        <v>198</v>
      </c>
      <c r="C11" s="19">
        <v>738</v>
      </c>
      <c r="D11" s="19">
        <v>335</v>
      </c>
      <c r="E11" s="19">
        <v>403</v>
      </c>
      <c r="F11" s="19">
        <v>4</v>
      </c>
      <c r="G11" s="19">
        <v>792</v>
      </c>
      <c r="H11" s="19">
        <v>10</v>
      </c>
      <c r="I11" s="19">
        <v>0</v>
      </c>
      <c r="J11" s="19">
        <v>620</v>
      </c>
      <c r="K11" s="19">
        <v>1</v>
      </c>
      <c r="L11" s="19">
        <v>47</v>
      </c>
      <c r="M11" s="19">
        <v>68</v>
      </c>
      <c r="N11" s="19">
        <v>46</v>
      </c>
      <c r="O11" s="19">
        <v>36</v>
      </c>
      <c r="P11" s="19">
        <v>19</v>
      </c>
      <c r="Q11" s="19">
        <v>17</v>
      </c>
      <c r="R11" s="19">
        <v>715406</v>
      </c>
      <c r="S11" s="19">
        <v>353391</v>
      </c>
      <c r="T11" s="60">
        <f t="shared" ref="T11" si="0">+(G11/R11)*10000</f>
        <v>11.070636813222142</v>
      </c>
      <c r="U11" s="60">
        <f t="shared" ref="U11" si="1">+(G11/S11)*10000</f>
        <v>22.411436624022681</v>
      </c>
      <c r="V11" s="60">
        <f t="shared" ref="V11:V42" si="2">+(C11/S11)*10000</f>
        <v>20.883384126930228</v>
      </c>
      <c r="W11" s="61">
        <f t="shared" ref="W11" si="3">+O11/G11</f>
        <v>4.5454545454545456E-2</v>
      </c>
      <c r="X11" s="61">
        <f t="shared" ref="X11:X42" si="4">O11/C11</f>
        <v>4.878048780487805E-2</v>
      </c>
      <c r="Y11" s="62">
        <f>'Órdenes y Medidas'!C14/'Denuncias-Renuncias'!G11</f>
        <v>0.43181818181818182</v>
      </c>
      <c r="Z11" s="62">
        <f>'Órdenes y Medidas'!C14/'Denuncias-Renuncias'!C11</f>
        <v>0.46341463414634149</v>
      </c>
    </row>
    <row r="12" spans="2:26" ht="20.100000000000001" customHeight="1" thickBot="1" x14ac:dyDescent="0.25">
      <c r="B12" s="4" t="s">
        <v>199</v>
      </c>
      <c r="C12" s="20">
        <v>981</v>
      </c>
      <c r="D12" s="20">
        <v>860</v>
      </c>
      <c r="E12" s="20">
        <v>121</v>
      </c>
      <c r="F12" s="20">
        <v>11</v>
      </c>
      <c r="G12" s="20">
        <v>1227</v>
      </c>
      <c r="H12" s="20">
        <v>15</v>
      </c>
      <c r="I12" s="20">
        <v>1</v>
      </c>
      <c r="J12" s="20">
        <v>864</v>
      </c>
      <c r="K12" s="20">
        <v>17</v>
      </c>
      <c r="L12" s="20">
        <v>93</v>
      </c>
      <c r="M12" s="20">
        <v>90</v>
      </c>
      <c r="N12" s="20">
        <v>147</v>
      </c>
      <c r="O12" s="20">
        <v>57</v>
      </c>
      <c r="P12" s="20">
        <v>50</v>
      </c>
      <c r="Q12" s="20">
        <v>7</v>
      </c>
      <c r="R12" s="20">
        <v>1338660</v>
      </c>
      <c r="S12" s="20">
        <v>673674</v>
      </c>
      <c r="T12" s="60">
        <f t="shared" ref="T12:T60" si="5">+(G12/R12)*10000</f>
        <v>9.165882300210658</v>
      </c>
      <c r="U12" s="60">
        <f t="shared" ref="U12:U60" si="6">+(G12/S12)*10000</f>
        <v>18.213557299227816</v>
      </c>
      <c r="V12" s="60">
        <f t="shared" si="2"/>
        <v>14.561939454394855</v>
      </c>
      <c r="W12" s="61">
        <f t="shared" ref="W12:W60" si="7">+O12/G12</f>
        <v>4.6454767726161368E-2</v>
      </c>
      <c r="X12" s="61">
        <f t="shared" si="4"/>
        <v>5.8103975535168197E-2</v>
      </c>
      <c r="Y12" s="62">
        <f>'Órdenes y Medidas'!C15/'Denuncias-Renuncias'!G12</f>
        <v>0.25264873675631622</v>
      </c>
      <c r="Z12" s="62">
        <f>'Órdenes y Medidas'!C15/'Denuncias-Renuncias'!C12</f>
        <v>0.3160040774719674</v>
      </c>
    </row>
    <row r="13" spans="2:26" ht="20.100000000000001" customHeight="1" thickBot="1" x14ac:dyDescent="0.25">
      <c r="B13" s="4" t="s">
        <v>200</v>
      </c>
      <c r="C13" s="20">
        <v>563</v>
      </c>
      <c r="D13" s="20">
        <v>525</v>
      </c>
      <c r="E13" s="20">
        <v>38</v>
      </c>
      <c r="F13" s="20">
        <v>0</v>
      </c>
      <c r="G13" s="20">
        <v>563</v>
      </c>
      <c r="H13" s="20">
        <v>76</v>
      </c>
      <c r="I13" s="20">
        <v>0</v>
      </c>
      <c r="J13" s="20">
        <v>413</v>
      </c>
      <c r="K13" s="20">
        <v>1</v>
      </c>
      <c r="L13" s="20">
        <v>7</v>
      </c>
      <c r="M13" s="20">
        <v>61</v>
      </c>
      <c r="N13" s="20">
        <v>5</v>
      </c>
      <c r="O13" s="20">
        <v>33</v>
      </c>
      <c r="P13" s="20">
        <v>25</v>
      </c>
      <c r="Q13" s="20">
        <v>8</v>
      </c>
      <c r="R13" s="20">
        <v>784256</v>
      </c>
      <c r="S13" s="20">
        <v>399682</v>
      </c>
      <c r="T13" s="60">
        <f t="shared" si="5"/>
        <v>7.1787783580871558</v>
      </c>
      <c r="U13" s="60">
        <f t="shared" si="6"/>
        <v>14.086198527829623</v>
      </c>
      <c r="V13" s="60">
        <f t="shared" si="2"/>
        <v>14.086198527829623</v>
      </c>
      <c r="W13" s="61">
        <f t="shared" si="7"/>
        <v>5.8614564831261103E-2</v>
      </c>
      <c r="X13" s="61">
        <f t="shared" si="4"/>
        <v>5.8614564831261103E-2</v>
      </c>
      <c r="Y13" s="62">
        <f>'Órdenes y Medidas'!C16/'Denuncias-Renuncias'!G13</f>
        <v>0.21847246891651864</v>
      </c>
      <c r="Z13" s="62">
        <f>'Órdenes y Medidas'!C16/'Denuncias-Renuncias'!C13</f>
        <v>0.21847246891651864</v>
      </c>
    </row>
    <row r="14" spans="2:26" ht="20.100000000000001" customHeight="1" thickBot="1" x14ac:dyDescent="0.25">
      <c r="B14" s="4" t="s">
        <v>201</v>
      </c>
      <c r="C14" s="20">
        <v>921</v>
      </c>
      <c r="D14" s="20">
        <v>723</v>
      </c>
      <c r="E14" s="20">
        <v>198</v>
      </c>
      <c r="F14" s="20">
        <v>9</v>
      </c>
      <c r="G14" s="20">
        <v>923</v>
      </c>
      <c r="H14" s="20">
        <v>5</v>
      </c>
      <c r="I14" s="20">
        <v>0</v>
      </c>
      <c r="J14" s="20">
        <v>708</v>
      </c>
      <c r="K14" s="20">
        <v>16</v>
      </c>
      <c r="L14" s="20">
        <v>84</v>
      </c>
      <c r="M14" s="20">
        <v>104</v>
      </c>
      <c r="N14" s="20">
        <v>6</v>
      </c>
      <c r="O14" s="20">
        <v>27</v>
      </c>
      <c r="P14" s="20">
        <v>25</v>
      </c>
      <c r="Q14" s="20">
        <v>2</v>
      </c>
      <c r="R14" s="20">
        <v>925059</v>
      </c>
      <c r="S14" s="20">
        <v>467373</v>
      </c>
      <c r="T14" s="60">
        <f t="shared" si="5"/>
        <v>9.9777419602425361</v>
      </c>
      <c r="U14" s="60">
        <f t="shared" si="6"/>
        <v>19.748680390180862</v>
      </c>
      <c r="V14" s="60">
        <f t="shared" si="2"/>
        <v>19.705888016637676</v>
      </c>
      <c r="W14" s="61">
        <f t="shared" si="7"/>
        <v>2.9252437703141929E-2</v>
      </c>
      <c r="X14" s="61">
        <f t="shared" si="4"/>
        <v>2.9315960912052116E-2</v>
      </c>
      <c r="Y14" s="62">
        <f>'Órdenes y Medidas'!C17/'Denuncias-Renuncias'!G14</f>
        <v>0.32069339111592632</v>
      </c>
      <c r="Z14" s="62">
        <f>'Órdenes y Medidas'!C17/'Denuncias-Renuncias'!C14</f>
        <v>0.32138979370249726</v>
      </c>
    </row>
    <row r="15" spans="2:26" ht="20.100000000000001" customHeight="1" thickBot="1" x14ac:dyDescent="0.25">
      <c r="B15" s="4" t="s">
        <v>202</v>
      </c>
      <c r="C15" s="20">
        <v>482</v>
      </c>
      <c r="D15" s="20">
        <v>296</v>
      </c>
      <c r="E15" s="20">
        <v>186</v>
      </c>
      <c r="F15" s="20">
        <v>1</v>
      </c>
      <c r="G15" s="20">
        <v>509</v>
      </c>
      <c r="H15" s="20">
        <v>7</v>
      </c>
      <c r="I15" s="20">
        <v>0</v>
      </c>
      <c r="J15" s="20">
        <v>387</v>
      </c>
      <c r="K15" s="20">
        <v>0</v>
      </c>
      <c r="L15" s="20">
        <v>26</v>
      </c>
      <c r="M15" s="20">
        <v>83</v>
      </c>
      <c r="N15" s="20">
        <v>6</v>
      </c>
      <c r="O15" s="20">
        <v>59</v>
      </c>
      <c r="P15" s="20">
        <v>4</v>
      </c>
      <c r="Q15" s="20">
        <v>55</v>
      </c>
      <c r="R15" s="20">
        <v>528059</v>
      </c>
      <c r="S15" s="20">
        <v>267882</v>
      </c>
      <c r="T15" s="60">
        <f t="shared" si="5"/>
        <v>9.6390744216081927</v>
      </c>
      <c r="U15" s="60">
        <f t="shared" si="6"/>
        <v>19.000903382832739</v>
      </c>
      <c r="V15" s="60">
        <f t="shared" si="2"/>
        <v>17.992996916552812</v>
      </c>
      <c r="W15" s="61">
        <f t="shared" si="7"/>
        <v>0.11591355599214145</v>
      </c>
      <c r="X15" s="61">
        <f t="shared" si="4"/>
        <v>0.12240663900414937</v>
      </c>
      <c r="Y15" s="62">
        <f>'Órdenes y Medidas'!C18/'Denuncias-Renuncias'!G15</f>
        <v>0.15913555992141454</v>
      </c>
      <c r="Z15" s="62">
        <f>'Órdenes y Medidas'!C18/'Denuncias-Renuncias'!C15</f>
        <v>0.16804979253112035</v>
      </c>
    </row>
    <row r="16" spans="2:26" ht="20.100000000000001" customHeight="1" thickBot="1" x14ac:dyDescent="0.25">
      <c r="B16" s="4" t="s">
        <v>203</v>
      </c>
      <c r="C16" s="20">
        <v>383</v>
      </c>
      <c r="D16" s="20">
        <v>349</v>
      </c>
      <c r="E16" s="20">
        <v>34</v>
      </c>
      <c r="F16" s="20">
        <v>4</v>
      </c>
      <c r="G16" s="20">
        <v>450</v>
      </c>
      <c r="H16" s="20">
        <v>3</v>
      </c>
      <c r="I16" s="20">
        <v>0</v>
      </c>
      <c r="J16" s="20">
        <v>308</v>
      </c>
      <c r="K16" s="20">
        <v>14</v>
      </c>
      <c r="L16" s="20">
        <v>74</v>
      </c>
      <c r="M16" s="20">
        <v>32</v>
      </c>
      <c r="N16" s="20">
        <v>19</v>
      </c>
      <c r="O16" s="20">
        <v>33</v>
      </c>
      <c r="P16" s="20">
        <v>32</v>
      </c>
      <c r="Q16" s="20">
        <v>1</v>
      </c>
      <c r="R16" s="20">
        <v>628841</v>
      </c>
      <c r="S16" s="20">
        <v>316818</v>
      </c>
      <c r="T16" s="60">
        <f t="shared" si="5"/>
        <v>7.1560219514948935</v>
      </c>
      <c r="U16" s="60">
        <f t="shared" si="6"/>
        <v>14.203738423953183</v>
      </c>
      <c r="V16" s="60">
        <f t="shared" si="2"/>
        <v>12.088959591942377</v>
      </c>
      <c r="W16" s="61">
        <f t="shared" si="7"/>
        <v>7.3333333333333334E-2</v>
      </c>
      <c r="X16" s="61">
        <f t="shared" si="4"/>
        <v>8.6161879895561358E-2</v>
      </c>
      <c r="Y16" s="62">
        <f>'Órdenes y Medidas'!C19/'Denuncias-Renuncias'!G16</f>
        <v>0.21333333333333335</v>
      </c>
      <c r="Z16" s="62">
        <f>'Órdenes y Medidas'!C19/'Denuncias-Renuncias'!C16</f>
        <v>0.25065274151436029</v>
      </c>
    </row>
    <row r="17" spans="2:26" ht="20.100000000000001" customHeight="1" thickBot="1" x14ac:dyDescent="0.25">
      <c r="B17" s="4" t="s">
        <v>204</v>
      </c>
      <c r="C17" s="20">
        <v>1527</v>
      </c>
      <c r="D17" s="20">
        <v>1121</v>
      </c>
      <c r="E17" s="20">
        <v>406</v>
      </c>
      <c r="F17" s="20">
        <v>20</v>
      </c>
      <c r="G17" s="20">
        <v>1618</v>
      </c>
      <c r="H17" s="20">
        <v>36</v>
      </c>
      <c r="I17" s="20">
        <v>14</v>
      </c>
      <c r="J17" s="20">
        <v>1192</v>
      </c>
      <c r="K17" s="20">
        <v>13</v>
      </c>
      <c r="L17" s="20">
        <v>260</v>
      </c>
      <c r="M17" s="20">
        <v>74</v>
      </c>
      <c r="N17" s="20">
        <v>29</v>
      </c>
      <c r="O17" s="20">
        <v>186</v>
      </c>
      <c r="P17" s="20">
        <v>121</v>
      </c>
      <c r="Q17" s="20">
        <v>65</v>
      </c>
      <c r="R17" s="20">
        <v>1767767</v>
      </c>
      <c r="S17" s="20">
        <v>898761</v>
      </c>
      <c r="T17" s="60">
        <f t="shared" si="5"/>
        <v>9.1527899321573489</v>
      </c>
      <c r="U17" s="60">
        <f t="shared" si="6"/>
        <v>18.002561303839396</v>
      </c>
      <c r="V17" s="60">
        <f t="shared" si="2"/>
        <v>16.990056310854609</v>
      </c>
      <c r="W17" s="61">
        <f t="shared" si="7"/>
        <v>0.11495673671199011</v>
      </c>
      <c r="X17" s="61">
        <f t="shared" si="4"/>
        <v>0.12180746561886051</v>
      </c>
      <c r="Y17" s="62">
        <f>'Órdenes y Medidas'!C20/'Denuncias-Renuncias'!G17</f>
        <v>0.21260815822002471</v>
      </c>
      <c r="Z17" s="62">
        <f>'Órdenes y Medidas'!C20/'Denuncias-Renuncias'!C17</f>
        <v>0.22527832351015062</v>
      </c>
    </row>
    <row r="18" spans="2:26" ht="20.100000000000001" customHeight="1" thickBot="1" x14ac:dyDescent="0.25">
      <c r="B18" s="4" t="s">
        <v>205</v>
      </c>
      <c r="C18" s="20">
        <v>1360</v>
      </c>
      <c r="D18" s="20">
        <v>1172</v>
      </c>
      <c r="E18" s="20">
        <v>188</v>
      </c>
      <c r="F18" s="20">
        <v>7</v>
      </c>
      <c r="G18" s="20">
        <v>1360</v>
      </c>
      <c r="H18" s="20">
        <v>73</v>
      </c>
      <c r="I18" s="20">
        <v>0</v>
      </c>
      <c r="J18" s="20">
        <v>957</v>
      </c>
      <c r="K18" s="20">
        <v>5</v>
      </c>
      <c r="L18" s="20">
        <v>149</v>
      </c>
      <c r="M18" s="20">
        <v>171</v>
      </c>
      <c r="N18" s="20">
        <v>5</v>
      </c>
      <c r="O18" s="20">
        <v>155</v>
      </c>
      <c r="P18" s="20">
        <v>110</v>
      </c>
      <c r="Q18" s="20">
        <v>45</v>
      </c>
      <c r="R18" s="20">
        <v>1957197</v>
      </c>
      <c r="S18" s="20">
        <v>1000140</v>
      </c>
      <c r="T18" s="60">
        <f t="shared" si="5"/>
        <v>6.9487128786729189</v>
      </c>
      <c r="U18" s="60">
        <f t="shared" si="6"/>
        <v>13.598096266522687</v>
      </c>
      <c r="V18" s="60">
        <f t="shared" si="2"/>
        <v>13.598096266522687</v>
      </c>
      <c r="W18" s="61">
        <f t="shared" si="7"/>
        <v>0.11397058823529412</v>
      </c>
      <c r="X18" s="61">
        <f t="shared" si="4"/>
        <v>0.11397058823529412</v>
      </c>
      <c r="Y18" s="62">
        <f>'Órdenes y Medidas'!C21/'Denuncias-Renuncias'!G18</f>
        <v>0.28455882352941175</v>
      </c>
      <c r="Z18" s="62">
        <f>'Órdenes y Medidas'!C21/'Denuncias-Renuncias'!C18</f>
        <v>0.28455882352941175</v>
      </c>
    </row>
    <row r="19" spans="2:26" ht="20.100000000000001" customHeight="1" thickBot="1" x14ac:dyDescent="0.25">
      <c r="B19" s="4" t="s">
        <v>206</v>
      </c>
      <c r="C19" s="20">
        <v>86</v>
      </c>
      <c r="D19" s="20">
        <v>55</v>
      </c>
      <c r="E19" s="20">
        <v>31</v>
      </c>
      <c r="F19" s="20">
        <v>0</v>
      </c>
      <c r="G19" s="20">
        <v>86</v>
      </c>
      <c r="H19" s="20">
        <v>1</v>
      </c>
      <c r="I19" s="20">
        <v>10</v>
      </c>
      <c r="J19" s="20">
        <v>59</v>
      </c>
      <c r="K19" s="20">
        <v>1</v>
      </c>
      <c r="L19" s="20">
        <v>7</v>
      </c>
      <c r="M19" s="20">
        <v>4</v>
      </c>
      <c r="N19" s="20">
        <v>4</v>
      </c>
      <c r="O19" s="20">
        <v>6</v>
      </c>
      <c r="P19" s="20">
        <v>5</v>
      </c>
      <c r="Q19" s="20">
        <v>1</v>
      </c>
      <c r="R19" s="20">
        <v>220657</v>
      </c>
      <c r="S19" s="20">
        <v>109227</v>
      </c>
      <c r="T19" s="60">
        <f t="shared" si="5"/>
        <v>3.8974517010563909</v>
      </c>
      <c r="U19" s="60">
        <f t="shared" si="6"/>
        <v>7.873511128200902</v>
      </c>
      <c r="V19" s="60">
        <f t="shared" si="2"/>
        <v>7.873511128200902</v>
      </c>
      <c r="W19" s="61">
        <f t="shared" si="7"/>
        <v>6.9767441860465115E-2</v>
      </c>
      <c r="X19" s="61">
        <f t="shared" si="4"/>
        <v>6.9767441860465115E-2</v>
      </c>
      <c r="Y19" s="62">
        <f>'Órdenes y Medidas'!C22/'Denuncias-Renuncias'!G19</f>
        <v>0.59302325581395354</v>
      </c>
      <c r="Z19" s="62">
        <f>'Órdenes y Medidas'!C22/'Denuncias-Renuncias'!C19</f>
        <v>0.59302325581395354</v>
      </c>
    </row>
    <row r="20" spans="2:26" ht="20.100000000000001" customHeight="1" thickBot="1" x14ac:dyDescent="0.25">
      <c r="B20" s="4" t="s">
        <v>207</v>
      </c>
      <c r="C20" s="20">
        <v>57</v>
      </c>
      <c r="D20" s="20">
        <v>35</v>
      </c>
      <c r="E20" s="20">
        <v>22</v>
      </c>
      <c r="F20" s="20">
        <v>0</v>
      </c>
      <c r="G20" s="20">
        <v>57</v>
      </c>
      <c r="H20" s="20">
        <v>0</v>
      </c>
      <c r="I20" s="20">
        <v>0</v>
      </c>
      <c r="J20" s="20">
        <v>46</v>
      </c>
      <c r="K20" s="20">
        <v>6</v>
      </c>
      <c r="L20" s="20">
        <v>1</v>
      </c>
      <c r="M20" s="20">
        <v>4</v>
      </c>
      <c r="N20" s="20">
        <v>0</v>
      </c>
      <c r="O20" s="20">
        <v>5</v>
      </c>
      <c r="P20" s="20">
        <v>3</v>
      </c>
      <c r="Q20" s="20">
        <v>2</v>
      </c>
      <c r="R20" s="20">
        <v>133291</v>
      </c>
      <c r="S20" s="20">
        <v>65757</v>
      </c>
      <c r="T20" s="60">
        <f t="shared" si="5"/>
        <v>4.2763577435835876</v>
      </c>
      <c r="U20" s="60">
        <f t="shared" si="6"/>
        <v>8.6682786623477348</v>
      </c>
      <c r="V20" s="60">
        <f t="shared" si="2"/>
        <v>8.6682786623477348</v>
      </c>
      <c r="W20" s="61">
        <f t="shared" si="7"/>
        <v>8.771929824561403E-2</v>
      </c>
      <c r="X20" s="61">
        <f t="shared" si="4"/>
        <v>8.771929824561403E-2</v>
      </c>
      <c r="Y20" s="62">
        <f>'Órdenes y Medidas'!C23/'Denuncias-Renuncias'!G20</f>
        <v>0.36842105263157893</v>
      </c>
      <c r="Z20" s="62">
        <f>'Órdenes y Medidas'!C23/'Denuncias-Renuncias'!C20</f>
        <v>0.36842105263157893</v>
      </c>
    </row>
    <row r="21" spans="2:26" ht="20.100000000000001" customHeight="1" thickBot="1" x14ac:dyDescent="0.25">
      <c r="B21" s="4" t="s">
        <v>208</v>
      </c>
      <c r="C21" s="20">
        <v>456</v>
      </c>
      <c r="D21" s="20">
        <v>292</v>
      </c>
      <c r="E21" s="20">
        <v>164</v>
      </c>
      <c r="F21" s="20">
        <v>15</v>
      </c>
      <c r="G21" s="20">
        <v>565</v>
      </c>
      <c r="H21" s="20">
        <v>4</v>
      </c>
      <c r="I21" s="20">
        <v>0</v>
      </c>
      <c r="J21" s="20">
        <v>338</v>
      </c>
      <c r="K21" s="20">
        <v>8</v>
      </c>
      <c r="L21" s="20">
        <v>160</v>
      </c>
      <c r="M21" s="20">
        <v>55</v>
      </c>
      <c r="N21" s="20">
        <v>0</v>
      </c>
      <c r="O21" s="20">
        <v>84</v>
      </c>
      <c r="P21" s="20">
        <v>58</v>
      </c>
      <c r="Q21" s="20">
        <v>26</v>
      </c>
      <c r="R21" s="20">
        <v>976498</v>
      </c>
      <c r="S21" s="20">
        <v>498697</v>
      </c>
      <c r="T21" s="60">
        <f t="shared" si="5"/>
        <v>5.7859821525492112</v>
      </c>
      <c r="U21" s="60">
        <f t="shared" si="6"/>
        <v>11.329524741476288</v>
      </c>
      <c r="V21" s="60">
        <f t="shared" si="2"/>
        <v>9.1438288178994451</v>
      </c>
      <c r="W21" s="61">
        <f t="shared" si="7"/>
        <v>0.14867256637168141</v>
      </c>
      <c r="X21" s="61">
        <f t="shared" si="4"/>
        <v>0.18421052631578946</v>
      </c>
      <c r="Y21" s="62">
        <f>'Órdenes y Medidas'!C24/'Denuncias-Renuncias'!G21</f>
        <v>0.20884955752212389</v>
      </c>
      <c r="Z21" s="62">
        <f>'Órdenes y Medidas'!C24/'Denuncias-Renuncias'!C21</f>
        <v>0.25877192982456143</v>
      </c>
    </row>
    <row r="22" spans="2:26" ht="20.100000000000001" customHeight="1" thickBot="1" x14ac:dyDescent="0.25">
      <c r="B22" s="4" t="s">
        <v>209</v>
      </c>
      <c r="C22" s="20">
        <v>621</v>
      </c>
      <c r="D22" s="20">
        <v>458</v>
      </c>
      <c r="E22" s="20">
        <v>163</v>
      </c>
      <c r="F22" s="20">
        <v>0</v>
      </c>
      <c r="G22" s="20">
        <v>665</v>
      </c>
      <c r="H22" s="20">
        <v>0</v>
      </c>
      <c r="I22" s="20">
        <v>0</v>
      </c>
      <c r="J22" s="20">
        <v>418</v>
      </c>
      <c r="K22" s="20">
        <v>8</v>
      </c>
      <c r="L22" s="20">
        <v>88</v>
      </c>
      <c r="M22" s="20">
        <v>104</v>
      </c>
      <c r="N22" s="20">
        <v>47</v>
      </c>
      <c r="O22" s="20">
        <v>115</v>
      </c>
      <c r="P22" s="20">
        <v>87</v>
      </c>
      <c r="Q22" s="20">
        <v>28</v>
      </c>
      <c r="R22" s="20">
        <v>1018775</v>
      </c>
      <c r="S22" s="20">
        <v>531819</v>
      </c>
      <c r="T22" s="60">
        <f t="shared" si="5"/>
        <v>6.5274471792103261</v>
      </c>
      <c r="U22" s="60">
        <f t="shared" si="6"/>
        <v>12.504254266959247</v>
      </c>
      <c r="V22" s="60">
        <f t="shared" si="2"/>
        <v>11.676905112453673</v>
      </c>
      <c r="W22" s="61">
        <f t="shared" si="7"/>
        <v>0.17293233082706766</v>
      </c>
      <c r="X22" s="61">
        <f t="shared" si="4"/>
        <v>0.18518518518518517</v>
      </c>
      <c r="Y22" s="62">
        <f>'Órdenes y Medidas'!C25/'Denuncias-Renuncias'!G22</f>
        <v>0.29473684210526313</v>
      </c>
      <c r="Z22" s="62">
        <f>'Órdenes y Medidas'!C25/'Denuncias-Renuncias'!C22</f>
        <v>0.31561996779388085</v>
      </c>
    </row>
    <row r="23" spans="2:26" ht="20.100000000000001" customHeight="1" thickBot="1" x14ac:dyDescent="0.25">
      <c r="B23" s="4" t="s">
        <v>210</v>
      </c>
      <c r="C23" s="20">
        <v>1225</v>
      </c>
      <c r="D23" s="20">
        <v>587</v>
      </c>
      <c r="E23" s="20">
        <v>638</v>
      </c>
      <c r="F23" s="20">
        <v>14</v>
      </c>
      <c r="G23" s="20">
        <v>1391</v>
      </c>
      <c r="H23" s="20">
        <v>47</v>
      </c>
      <c r="I23" s="20">
        <v>15</v>
      </c>
      <c r="J23" s="20">
        <v>893</v>
      </c>
      <c r="K23" s="20">
        <v>20</v>
      </c>
      <c r="L23" s="20">
        <v>280</v>
      </c>
      <c r="M23" s="20">
        <v>128</v>
      </c>
      <c r="N23" s="20">
        <v>8</v>
      </c>
      <c r="O23" s="20">
        <v>173</v>
      </c>
      <c r="P23" s="20">
        <v>91</v>
      </c>
      <c r="Q23" s="20">
        <v>82</v>
      </c>
      <c r="R23" s="20">
        <v>1210750</v>
      </c>
      <c r="S23" s="20">
        <v>604857</v>
      </c>
      <c r="T23" s="60">
        <f t="shared" si="5"/>
        <v>11.488746644641751</v>
      </c>
      <c r="U23" s="60">
        <f t="shared" si="6"/>
        <v>22.997171232208604</v>
      </c>
      <c r="V23" s="60">
        <f t="shared" si="2"/>
        <v>20.252720891053588</v>
      </c>
      <c r="W23" s="61">
        <f t="shared" si="7"/>
        <v>0.12437095614665708</v>
      </c>
      <c r="X23" s="61">
        <f t="shared" si="4"/>
        <v>0.14122448979591837</v>
      </c>
      <c r="Y23" s="62">
        <f>'Órdenes y Medidas'!C26/'Denuncias-Renuncias'!G23</f>
        <v>0.2415528396836808</v>
      </c>
      <c r="Z23" s="62">
        <f>'Órdenes y Medidas'!C26/'Denuncias-Renuncias'!C23</f>
        <v>0.2742857142857143</v>
      </c>
    </row>
    <row r="24" spans="2:26" ht="20.100000000000001" customHeight="1" thickBot="1" x14ac:dyDescent="0.25">
      <c r="B24" s="4" t="s">
        <v>211</v>
      </c>
      <c r="C24" s="20">
        <v>1114</v>
      </c>
      <c r="D24" s="20">
        <v>896</v>
      </c>
      <c r="E24" s="20">
        <v>218</v>
      </c>
      <c r="F24" s="20">
        <v>1</v>
      </c>
      <c r="G24" s="20">
        <v>1122</v>
      </c>
      <c r="H24" s="20">
        <v>4</v>
      </c>
      <c r="I24" s="20">
        <v>0</v>
      </c>
      <c r="J24" s="20">
        <v>697</v>
      </c>
      <c r="K24" s="20">
        <v>22</v>
      </c>
      <c r="L24" s="20">
        <v>108</v>
      </c>
      <c r="M24" s="20">
        <v>220</v>
      </c>
      <c r="N24" s="20">
        <v>71</v>
      </c>
      <c r="O24" s="20">
        <v>133</v>
      </c>
      <c r="P24" s="20">
        <v>95</v>
      </c>
      <c r="Q24" s="20">
        <v>38</v>
      </c>
      <c r="R24" s="20">
        <v>1151352</v>
      </c>
      <c r="S24" s="20">
        <v>578589</v>
      </c>
      <c r="T24" s="60">
        <f t="shared" si="5"/>
        <v>9.7450649323577849</v>
      </c>
      <c r="U24" s="60">
        <f t="shared" si="6"/>
        <v>19.392003650259511</v>
      </c>
      <c r="V24" s="60">
        <f t="shared" si="2"/>
        <v>19.253736244553561</v>
      </c>
      <c r="W24" s="61">
        <f t="shared" si="7"/>
        <v>0.11853832442067737</v>
      </c>
      <c r="X24" s="61">
        <f t="shared" si="4"/>
        <v>0.11938958707360861</v>
      </c>
      <c r="Y24" s="62">
        <f>'Órdenes y Medidas'!C27/'Denuncias-Renuncias'!G24</f>
        <v>0.18983957219251338</v>
      </c>
      <c r="Z24" s="62">
        <f>'Órdenes y Medidas'!C27/'Denuncias-Renuncias'!C24</f>
        <v>0.19120287253141832</v>
      </c>
    </row>
    <row r="25" spans="2:26" ht="20.100000000000001" customHeight="1" thickBot="1" x14ac:dyDescent="0.25">
      <c r="B25" s="4" t="s">
        <v>212</v>
      </c>
      <c r="C25" s="20">
        <v>970</v>
      </c>
      <c r="D25" s="20">
        <v>710</v>
      </c>
      <c r="E25" s="20">
        <v>260</v>
      </c>
      <c r="F25" s="20">
        <v>1</v>
      </c>
      <c r="G25" s="20">
        <v>970</v>
      </c>
      <c r="H25" s="20">
        <v>57</v>
      </c>
      <c r="I25" s="20">
        <v>3</v>
      </c>
      <c r="J25" s="20">
        <v>796</v>
      </c>
      <c r="K25" s="20">
        <v>15</v>
      </c>
      <c r="L25" s="20">
        <v>53</v>
      </c>
      <c r="M25" s="20">
        <v>46</v>
      </c>
      <c r="N25" s="20">
        <v>0</v>
      </c>
      <c r="O25" s="20">
        <v>151</v>
      </c>
      <c r="P25" s="20">
        <v>92</v>
      </c>
      <c r="Q25" s="20">
        <v>59</v>
      </c>
      <c r="R25" s="20">
        <v>1085958</v>
      </c>
      <c r="S25" s="20">
        <v>550094</v>
      </c>
      <c r="T25" s="60">
        <f t="shared" si="5"/>
        <v>8.9322054812432885</v>
      </c>
      <c r="U25" s="60">
        <f t="shared" si="6"/>
        <v>17.6333499365563</v>
      </c>
      <c r="V25" s="60">
        <f t="shared" si="2"/>
        <v>17.6333499365563</v>
      </c>
      <c r="W25" s="61">
        <f t="shared" si="7"/>
        <v>0.15567010309278351</v>
      </c>
      <c r="X25" s="61">
        <f t="shared" si="4"/>
        <v>0.15567010309278351</v>
      </c>
      <c r="Y25" s="62">
        <f>'Órdenes y Medidas'!C28/'Denuncias-Renuncias'!G25</f>
        <v>0.38453608247422683</v>
      </c>
      <c r="Z25" s="62">
        <f>'Órdenes y Medidas'!C28/'Denuncias-Renuncias'!C25</f>
        <v>0.38453608247422683</v>
      </c>
    </row>
    <row r="26" spans="2:26" ht="20.100000000000001" customHeight="1" thickBot="1" x14ac:dyDescent="0.25">
      <c r="B26" s="5" t="s">
        <v>213</v>
      </c>
      <c r="C26" s="31">
        <v>453</v>
      </c>
      <c r="D26" s="31">
        <v>340</v>
      </c>
      <c r="E26" s="31">
        <v>113</v>
      </c>
      <c r="F26" s="31">
        <v>1</v>
      </c>
      <c r="G26" s="31">
        <v>453</v>
      </c>
      <c r="H26" s="31">
        <v>1</v>
      </c>
      <c r="I26" s="31">
        <v>0</v>
      </c>
      <c r="J26" s="31">
        <v>263</v>
      </c>
      <c r="K26" s="31">
        <v>12</v>
      </c>
      <c r="L26" s="31">
        <v>26</v>
      </c>
      <c r="M26" s="31">
        <v>70</v>
      </c>
      <c r="N26" s="31">
        <v>81</v>
      </c>
      <c r="O26" s="31">
        <v>29</v>
      </c>
      <c r="P26" s="31">
        <v>19</v>
      </c>
      <c r="Q26" s="31">
        <v>10</v>
      </c>
      <c r="R26" s="31">
        <v>582357</v>
      </c>
      <c r="S26" s="31">
        <v>298553</v>
      </c>
      <c r="T26" s="60">
        <f t="shared" si="5"/>
        <v>7.7787336633714368</v>
      </c>
      <c r="U26" s="60">
        <f t="shared" si="6"/>
        <v>15.173185330577821</v>
      </c>
      <c r="V26" s="60">
        <f t="shared" si="2"/>
        <v>15.173185330577821</v>
      </c>
      <c r="W26" s="61">
        <f t="shared" si="7"/>
        <v>6.4017660044150104E-2</v>
      </c>
      <c r="X26" s="61">
        <f t="shared" si="4"/>
        <v>6.4017660044150104E-2</v>
      </c>
      <c r="Y26" s="62">
        <f>'Órdenes y Medidas'!C29/'Denuncias-Renuncias'!G26</f>
        <v>0.15673289183222958</v>
      </c>
      <c r="Z26" s="62">
        <f>'Órdenes y Medidas'!C29/'Denuncias-Renuncias'!C26</f>
        <v>0.15673289183222958</v>
      </c>
    </row>
    <row r="27" spans="2:26" ht="20.100000000000001" customHeight="1" thickBot="1" x14ac:dyDescent="0.25">
      <c r="B27" s="6" t="s">
        <v>214</v>
      </c>
      <c r="C27" s="33">
        <v>67</v>
      </c>
      <c r="D27" s="33">
        <v>57</v>
      </c>
      <c r="E27" s="33">
        <v>10</v>
      </c>
      <c r="F27" s="33">
        <v>3</v>
      </c>
      <c r="G27" s="33">
        <v>67</v>
      </c>
      <c r="H27" s="33">
        <v>0</v>
      </c>
      <c r="I27" s="33">
        <v>0</v>
      </c>
      <c r="J27" s="33">
        <v>59</v>
      </c>
      <c r="K27" s="33">
        <v>3</v>
      </c>
      <c r="L27" s="33">
        <v>4</v>
      </c>
      <c r="M27" s="33">
        <v>0</v>
      </c>
      <c r="N27" s="33">
        <v>1</v>
      </c>
      <c r="O27" s="33">
        <v>0</v>
      </c>
      <c r="P27" s="33">
        <v>0</v>
      </c>
      <c r="Q27" s="33">
        <v>0</v>
      </c>
      <c r="R27" s="33">
        <v>158930</v>
      </c>
      <c r="S27" s="33">
        <v>78880</v>
      </c>
      <c r="T27" s="60">
        <f t="shared" si="5"/>
        <v>4.2156924432139942</v>
      </c>
      <c r="U27" s="60">
        <f t="shared" si="6"/>
        <v>8.4939148073022306</v>
      </c>
      <c r="V27" s="60">
        <f t="shared" si="2"/>
        <v>8.4939148073022306</v>
      </c>
      <c r="W27" s="61">
        <f t="shared" si="7"/>
        <v>0</v>
      </c>
      <c r="X27" s="61">
        <f t="shared" si="4"/>
        <v>0</v>
      </c>
      <c r="Y27" s="62">
        <f>'Órdenes y Medidas'!C30/'Denuncias-Renuncias'!G27</f>
        <v>0.28358208955223879</v>
      </c>
      <c r="Z27" s="62">
        <f>'Órdenes y Medidas'!C30/'Denuncias-Renuncias'!C27</f>
        <v>0.28358208955223879</v>
      </c>
    </row>
    <row r="28" spans="2:26" ht="20.100000000000001" customHeight="1" thickBot="1" x14ac:dyDescent="0.25">
      <c r="B28" s="4" t="s">
        <v>215</v>
      </c>
      <c r="C28" s="33">
        <v>224</v>
      </c>
      <c r="D28" s="33">
        <v>121</v>
      </c>
      <c r="E28" s="33">
        <v>103</v>
      </c>
      <c r="F28" s="33">
        <v>0</v>
      </c>
      <c r="G28" s="33">
        <v>224</v>
      </c>
      <c r="H28" s="33">
        <v>7</v>
      </c>
      <c r="I28" s="33">
        <v>1</v>
      </c>
      <c r="J28" s="33">
        <v>162</v>
      </c>
      <c r="K28" s="33">
        <v>6</v>
      </c>
      <c r="L28" s="33">
        <v>22</v>
      </c>
      <c r="M28" s="33">
        <v>17</v>
      </c>
      <c r="N28" s="33">
        <v>9</v>
      </c>
      <c r="O28" s="33">
        <v>64</v>
      </c>
      <c r="P28" s="33">
        <v>31</v>
      </c>
      <c r="Q28" s="33">
        <v>33</v>
      </c>
      <c r="R28" s="33">
        <v>355777</v>
      </c>
      <c r="S28" s="33">
        <v>177293</v>
      </c>
      <c r="T28" s="60">
        <f t="shared" si="5"/>
        <v>6.2960787234700391</v>
      </c>
      <c r="U28" s="60">
        <f t="shared" si="6"/>
        <v>12.634452572859615</v>
      </c>
      <c r="V28" s="60">
        <f t="shared" si="2"/>
        <v>12.634452572859615</v>
      </c>
      <c r="W28" s="61">
        <f t="shared" si="7"/>
        <v>0.2857142857142857</v>
      </c>
      <c r="X28" s="61">
        <f t="shared" si="4"/>
        <v>0.2857142857142857</v>
      </c>
      <c r="Y28" s="62">
        <f>'Órdenes y Medidas'!C31/'Denuncias-Renuncias'!G28</f>
        <v>0.35714285714285715</v>
      </c>
      <c r="Z28" s="62">
        <f>'Órdenes y Medidas'!C31/'Denuncias-Renuncias'!C28</f>
        <v>0.35714285714285715</v>
      </c>
    </row>
    <row r="29" spans="2:26" ht="20.100000000000001" customHeight="1" thickBot="1" x14ac:dyDescent="0.25">
      <c r="B29" s="4" t="s">
        <v>216</v>
      </c>
      <c r="C29" s="32">
        <v>191</v>
      </c>
      <c r="D29" s="32">
        <v>165</v>
      </c>
      <c r="E29" s="32">
        <v>26</v>
      </c>
      <c r="F29" s="32">
        <v>0</v>
      </c>
      <c r="G29" s="32">
        <v>191</v>
      </c>
      <c r="H29" s="32">
        <v>3</v>
      </c>
      <c r="I29" s="32">
        <v>1</v>
      </c>
      <c r="J29" s="32">
        <v>156</v>
      </c>
      <c r="K29" s="32">
        <v>2</v>
      </c>
      <c r="L29" s="32">
        <v>24</v>
      </c>
      <c r="M29" s="32">
        <v>5</v>
      </c>
      <c r="N29" s="32">
        <v>0</v>
      </c>
      <c r="O29" s="32">
        <v>10</v>
      </c>
      <c r="P29" s="32">
        <v>8</v>
      </c>
      <c r="Q29" s="32">
        <v>2</v>
      </c>
      <c r="R29" s="32">
        <v>459141</v>
      </c>
      <c r="S29" s="32">
        <v>235555</v>
      </c>
      <c r="T29" s="60">
        <f t="shared" si="5"/>
        <v>4.1599421528462939</v>
      </c>
      <c r="U29" s="60">
        <f t="shared" si="6"/>
        <v>8.1085096898813447</v>
      </c>
      <c r="V29" s="60">
        <f t="shared" si="2"/>
        <v>8.1085096898813447</v>
      </c>
      <c r="W29" s="61">
        <f t="shared" si="7"/>
        <v>5.2356020942408377E-2</v>
      </c>
      <c r="X29" s="61">
        <f t="shared" si="4"/>
        <v>5.2356020942408377E-2</v>
      </c>
      <c r="Y29" s="62">
        <f>'Órdenes y Medidas'!C32/'Denuncias-Renuncias'!G29</f>
        <v>0.29319371727748689</v>
      </c>
      <c r="Z29" s="62">
        <f>'Órdenes y Medidas'!C32/'Denuncias-Renuncias'!C29</f>
        <v>0.29319371727748689</v>
      </c>
    </row>
    <row r="30" spans="2:26" ht="20.100000000000001" customHeight="1" thickBot="1" x14ac:dyDescent="0.25">
      <c r="B30" s="4" t="s">
        <v>217</v>
      </c>
      <c r="C30" s="20">
        <v>76</v>
      </c>
      <c r="D30" s="20">
        <v>66</v>
      </c>
      <c r="E30" s="20">
        <v>10</v>
      </c>
      <c r="F30" s="20">
        <v>0</v>
      </c>
      <c r="G30" s="20">
        <v>76</v>
      </c>
      <c r="H30" s="20">
        <v>0</v>
      </c>
      <c r="I30" s="20">
        <v>0</v>
      </c>
      <c r="J30" s="20">
        <v>68</v>
      </c>
      <c r="K30" s="20">
        <v>2</v>
      </c>
      <c r="L30" s="20">
        <v>5</v>
      </c>
      <c r="M30" s="20">
        <v>1</v>
      </c>
      <c r="N30" s="20">
        <v>0</v>
      </c>
      <c r="O30" s="20">
        <v>0</v>
      </c>
      <c r="P30" s="20">
        <v>0</v>
      </c>
      <c r="Q30" s="20">
        <v>0</v>
      </c>
      <c r="R30" s="20">
        <v>159846</v>
      </c>
      <c r="S30" s="20">
        <v>80627</v>
      </c>
      <c r="T30" s="60">
        <f t="shared" si="5"/>
        <v>4.7545762796691813</v>
      </c>
      <c r="U30" s="60">
        <f t="shared" si="6"/>
        <v>9.4261227628461928</v>
      </c>
      <c r="V30" s="60">
        <f t="shared" si="2"/>
        <v>9.4261227628461928</v>
      </c>
      <c r="W30" s="61">
        <f t="shared" si="7"/>
        <v>0</v>
      </c>
      <c r="X30" s="61">
        <f t="shared" si="4"/>
        <v>0</v>
      </c>
      <c r="Y30" s="62">
        <f>'Órdenes y Medidas'!C33/'Denuncias-Renuncias'!G30</f>
        <v>0.28947368421052633</v>
      </c>
      <c r="Z30" s="62">
        <f>'Órdenes y Medidas'!C33/'Denuncias-Renuncias'!C30</f>
        <v>0.28947368421052633</v>
      </c>
    </row>
    <row r="31" spans="2:26" ht="20.100000000000001" customHeight="1" thickBot="1" x14ac:dyDescent="0.25">
      <c r="B31" s="4" t="s">
        <v>218</v>
      </c>
      <c r="C31" s="20">
        <v>120</v>
      </c>
      <c r="D31" s="20">
        <v>100</v>
      </c>
      <c r="E31" s="20">
        <v>20</v>
      </c>
      <c r="F31" s="20">
        <v>0</v>
      </c>
      <c r="G31" s="20">
        <v>120</v>
      </c>
      <c r="H31" s="20">
        <v>2</v>
      </c>
      <c r="I31" s="20">
        <v>1</v>
      </c>
      <c r="J31" s="20">
        <v>70</v>
      </c>
      <c r="K31" s="20">
        <v>2</v>
      </c>
      <c r="L31" s="20">
        <v>45</v>
      </c>
      <c r="M31" s="20">
        <v>0</v>
      </c>
      <c r="N31" s="20">
        <v>0</v>
      </c>
      <c r="O31" s="20">
        <v>6</v>
      </c>
      <c r="P31" s="20">
        <v>6</v>
      </c>
      <c r="Q31" s="20">
        <v>0</v>
      </c>
      <c r="R31" s="20">
        <v>331048</v>
      </c>
      <c r="S31" s="20">
        <v>169803</v>
      </c>
      <c r="T31" s="60">
        <f t="shared" si="5"/>
        <v>3.6248519852106038</v>
      </c>
      <c r="U31" s="60">
        <f t="shared" si="6"/>
        <v>7.0670129503012316</v>
      </c>
      <c r="V31" s="60">
        <f t="shared" si="2"/>
        <v>7.0670129503012316</v>
      </c>
      <c r="W31" s="61">
        <f t="shared" si="7"/>
        <v>0.05</v>
      </c>
      <c r="X31" s="61">
        <f t="shared" si="4"/>
        <v>0.05</v>
      </c>
      <c r="Y31" s="62">
        <f>'Órdenes y Medidas'!C34/'Denuncias-Renuncias'!G31</f>
        <v>0.24166666666666667</v>
      </c>
      <c r="Z31" s="62">
        <f>'Órdenes y Medidas'!C34/'Denuncias-Renuncias'!C31</f>
        <v>0.24166666666666667</v>
      </c>
    </row>
    <row r="32" spans="2:26" ht="20.100000000000001" customHeight="1" thickBot="1" x14ac:dyDescent="0.25">
      <c r="B32" s="4" t="s">
        <v>219</v>
      </c>
      <c r="C32" s="20">
        <v>136</v>
      </c>
      <c r="D32" s="20">
        <v>90</v>
      </c>
      <c r="E32" s="20">
        <v>46</v>
      </c>
      <c r="F32" s="20">
        <v>0</v>
      </c>
      <c r="G32" s="20">
        <v>136</v>
      </c>
      <c r="H32" s="20">
        <v>0</v>
      </c>
      <c r="I32" s="20">
        <v>0</v>
      </c>
      <c r="J32" s="20">
        <v>134</v>
      </c>
      <c r="K32" s="20">
        <v>0</v>
      </c>
      <c r="L32" s="20">
        <v>2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154228</v>
      </c>
      <c r="S32" s="20">
        <v>76603</v>
      </c>
      <c r="T32" s="60">
        <f t="shared" si="5"/>
        <v>8.8181134424358749</v>
      </c>
      <c r="U32" s="60">
        <f t="shared" si="6"/>
        <v>17.753873869169613</v>
      </c>
      <c r="V32" s="60">
        <f t="shared" si="2"/>
        <v>17.753873869169613</v>
      </c>
      <c r="W32" s="61">
        <f t="shared" si="7"/>
        <v>0</v>
      </c>
      <c r="X32" s="61">
        <f t="shared" si="4"/>
        <v>0</v>
      </c>
      <c r="Y32" s="62">
        <f>'Órdenes y Medidas'!C35/'Denuncias-Renuncias'!G32</f>
        <v>0.11029411764705882</v>
      </c>
      <c r="Z32" s="62">
        <f>'Órdenes y Medidas'!C35/'Denuncias-Renuncias'!C32</f>
        <v>0.11029411764705882</v>
      </c>
    </row>
    <row r="33" spans="2:26" ht="20.100000000000001" customHeight="1" thickBot="1" x14ac:dyDescent="0.25">
      <c r="B33" s="4" t="s">
        <v>220</v>
      </c>
      <c r="C33" s="20">
        <v>32</v>
      </c>
      <c r="D33" s="20">
        <v>22</v>
      </c>
      <c r="E33" s="20">
        <v>10</v>
      </c>
      <c r="F33" s="20">
        <v>0</v>
      </c>
      <c r="G33" s="20">
        <v>32</v>
      </c>
      <c r="H33" s="20">
        <v>0</v>
      </c>
      <c r="I33" s="20">
        <v>0</v>
      </c>
      <c r="J33" s="20">
        <v>24</v>
      </c>
      <c r="K33" s="20">
        <v>0</v>
      </c>
      <c r="L33" s="20">
        <v>6</v>
      </c>
      <c r="M33" s="20">
        <v>0</v>
      </c>
      <c r="N33" s="20">
        <v>2</v>
      </c>
      <c r="O33" s="20">
        <v>2</v>
      </c>
      <c r="P33" s="20">
        <v>0</v>
      </c>
      <c r="Q33" s="20">
        <v>2</v>
      </c>
      <c r="R33" s="20">
        <v>89912</v>
      </c>
      <c r="S33" s="20">
        <v>44247</v>
      </c>
      <c r="T33" s="60">
        <f t="shared" si="5"/>
        <v>3.5590355013791264</v>
      </c>
      <c r="U33" s="60">
        <f t="shared" si="6"/>
        <v>7.2321287318914269</v>
      </c>
      <c r="V33" s="60">
        <f t="shared" si="2"/>
        <v>7.2321287318914269</v>
      </c>
      <c r="W33" s="61">
        <f t="shared" si="7"/>
        <v>6.25E-2</v>
      </c>
      <c r="X33" s="61">
        <f t="shared" si="4"/>
        <v>6.25E-2</v>
      </c>
      <c r="Y33" s="62">
        <f>'Órdenes y Medidas'!C36/'Denuncias-Renuncias'!G33</f>
        <v>0.46875</v>
      </c>
      <c r="Z33" s="62">
        <f>'Órdenes y Medidas'!C36/'Denuncias-Renuncias'!C33</f>
        <v>0.46875</v>
      </c>
    </row>
    <row r="34" spans="2:26" ht="20.100000000000001" customHeight="1" thickBot="1" x14ac:dyDescent="0.25">
      <c r="B34" s="4" t="s">
        <v>221</v>
      </c>
      <c r="C34" s="20">
        <v>301</v>
      </c>
      <c r="D34" s="20">
        <v>229</v>
      </c>
      <c r="E34" s="20">
        <v>72</v>
      </c>
      <c r="F34" s="20">
        <v>0</v>
      </c>
      <c r="G34" s="20">
        <v>301</v>
      </c>
      <c r="H34" s="20">
        <v>0</v>
      </c>
      <c r="I34" s="20">
        <v>0</v>
      </c>
      <c r="J34" s="20">
        <v>172</v>
      </c>
      <c r="K34" s="20">
        <v>5</v>
      </c>
      <c r="L34" s="20">
        <v>123</v>
      </c>
      <c r="M34" s="20">
        <v>1</v>
      </c>
      <c r="N34" s="20">
        <v>0</v>
      </c>
      <c r="O34" s="20">
        <v>43</v>
      </c>
      <c r="P34" s="20">
        <v>15</v>
      </c>
      <c r="Q34" s="20">
        <v>28</v>
      </c>
      <c r="R34" s="20">
        <v>520716</v>
      </c>
      <c r="S34" s="20">
        <v>266725</v>
      </c>
      <c r="T34" s="60">
        <f t="shared" si="5"/>
        <v>5.7805022315427221</v>
      </c>
      <c r="U34" s="60">
        <f t="shared" si="6"/>
        <v>11.285031399381385</v>
      </c>
      <c r="V34" s="60">
        <f t="shared" si="2"/>
        <v>11.285031399381385</v>
      </c>
      <c r="W34" s="61">
        <f t="shared" si="7"/>
        <v>0.14285714285714285</v>
      </c>
      <c r="X34" s="61">
        <f t="shared" si="4"/>
        <v>0.14285714285714285</v>
      </c>
      <c r="Y34" s="62">
        <f>'Órdenes y Medidas'!C37/'Denuncias-Renuncias'!G34</f>
        <v>0.32890365448504982</v>
      </c>
      <c r="Z34" s="62">
        <f>'Órdenes y Medidas'!C37/'Denuncias-Renuncias'!C34</f>
        <v>0.32890365448504982</v>
      </c>
    </row>
    <row r="35" spans="2:26" ht="20.100000000000001" customHeight="1" thickBot="1" x14ac:dyDescent="0.25">
      <c r="B35" s="4" t="s">
        <v>222</v>
      </c>
      <c r="C35" s="20">
        <v>60</v>
      </c>
      <c r="D35" s="20">
        <v>53</v>
      </c>
      <c r="E35" s="20">
        <v>7</v>
      </c>
      <c r="F35" s="20">
        <v>0</v>
      </c>
      <c r="G35" s="20">
        <v>60</v>
      </c>
      <c r="H35" s="20">
        <v>1</v>
      </c>
      <c r="I35" s="20">
        <v>2</v>
      </c>
      <c r="J35" s="20">
        <v>48</v>
      </c>
      <c r="K35" s="20">
        <v>2</v>
      </c>
      <c r="L35" s="20">
        <v>6</v>
      </c>
      <c r="M35" s="20">
        <v>1</v>
      </c>
      <c r="N35" s="20">
        <v>0</v>
      </c>
      <c r="O35" s="20">
        <v>1</v>
      </c>
      <c r="P35" s="20">
        <v>1</v>
      </c>
      <c r="Q35" s="20">
        <v>0</v>
      </c>
      <c r="R35" s="20">
        <v>171630</v>
      </c>
      <c r="S35" s="20">
        <v>86339</v>
      </c>
      <c r="T35" s="60">
        <f t="shared" si="5"/>
        <v>3.4958923265163433</v>
      </c>
      <c r="U35" s="60">
        <f t="shared" si="6"/>
        <v>6.9493508148113827</v>
      </c>
      <c r="V35" s="60">
        <f t="shared" si="2"/>
        <v>6.9493508148113827</v>
      </c>
      <c r="W35" s="61">
        <f t="shared" si="7"/>
        <v>1.6666666666666666E-2</v>
      </c>
      <c r="X35" s="61">
        <f t="shared" si="4"/>
        <v>1.6666666666666666E-2</v>
      </c>
      <c r="Y35" s="62">
        <f>'Órdenes y Medidas'!C38/'Denuncias-Renuncias'!G35</f>
        <v>0.4</v>
      </c>
      <c r="Z35" s="62">
        <f>'Órdenes y Medidas'!C38/'Denuncias-Renuncias'!C35</f>
        <v>0.4</v>
      </c>
    </row>
    <row r="36" spans="2:26" ht="20.100000000000001" customHeight="1" thickBot="1" x14ac:dyDescent="0.25">
      <c r="B36" s="4" t="s">
        <v>223</v>
      </c>
      <c r="C36" s="20">
        <v>187</v>
      </c>
      <c r="D36" s="20">
        <v>132</v>
      </c>
      <c r="E36" s="20">
        <v>55</v>
      </c>
      <c r="F36" s="20">
        <v>2</v>
      </c>
      <c r="G36" s="20">
        <v>193</v>
      </c>
      <c r="H36" s="20">
        <v>1</v>
      </c>
      <c r="I36" s="20">
        <v>0</v>
      </c>
      <c r="J36" s="20">
        <v>183</v>
      </c>
      <c r="K36" s="20">
        <v>1</v>
      </c>
      <c r="L36" s="20">
        <v>8</v>
      </c>
      <c r="M36" s="20">
        <v>0</v>
      </c>
      <c r="N36" s="20">
        <v>0</v>
      </c>
      <c r="O36" s="20">
        <v>42</v>
      </c>
      <c r="P36" s="20">
        <v>28</v>
      </c>
      <c r="Q36" s="20">
        <v>14</v>
      </c>
      <c r="R36" s="20">
        <v>389830</v>
      </c>
      <c r="S36" s="20">
        <v>195052</v>
      </c>
      <c r="T36" s="60">
        <f t="shared" si="5"/>
        <v>4.9508760228817685</v>
      </c>
      <c r="U36" s="60">
        <f t="shared" si="6"/>
        <v>9.8947972848266108</v>
      </c>
      <c r="V36" s="60">
        <f t="shared" si="2"/>
        <v>9.5871870065418445</v>
      </c>
      <c r="W36" s="61">
        <f t="shared" si="7"/>
        <v>0.21761658031088082</v>
      </c>
      <c r="X36" s="61">
        <f t="shared" si="4"/>
        <v>0.22459893048128343</v>
      </c>
      <c r="Y36" s="62">
        <f>'Órdenes y Medidas'!C39/'Denuncias-Renuncias'!G36</f>
        <v>0.49740932642487046</v>
      </c>
      <c r="Z36" s="62">
        <f>'Órdenes y Medidas'!C39/'Denuncias-Renuncias'!C36</f>
        <v>0.5133689839572193</v>
      </c>
    </row>
    <row r="37" spans="2:26" ht="20.100000000000001" customHeight="1" thickBot="1" x14ac:dyDescent="0.25">
      <c r="B37" s="4" t="s">
        <v>224</v>
      </c>
      <c r="C37" s="20">
        <v>406</v>
      </c>
      <c r="D37" s="20">
        <v>310</v>
      </c>
      <c r="E37" s="20">
        <v>96</v>
      </c>
      <c r="F37" s="20">
        <v>3</v>
      </c>
      <c r="G37" s="20">
        <v>406</v>
      </c>
      <c r="H37" s="20">
        <v>8</v>
      </c>
      <c r="I37" s="20">
        <v>0</v>
      </c>
      <c r="J37" s="20">
        <v>254</v>
      </c>
      <c r="K37" s="20">
        <v>17</v>
      </c>
      <c r="L37" s="20">
        <v>41</v>
      </c>
      <c r="M37" s="20">
        <v>84</v>
      </c>
      <c r="N37" s="20">
        <v>2</v>
      </c>
      <c r="O37" s="20">
        <v>62</v>
      </c>
      <c r="P37" s="20">
        <v>45</v>
      </c>
      <c r="Q37" s="20">
        <v>17</v>
      </c>
      <c r="R37" s="20">
        <v>494128</v>
      </c>
      <c r="S37" s="20">
        <v>249326</v>
      </c>
      <c r="T37" s="60">
        <f t="shared" si="5"/>
        <v>8.2164945115435675</v>
      </c>
      <c r="U37" s="60">
        <f t="shared" si="6"/>
        <v>16.283901398169466</v>
      </c>
      <c r="V37" s="60">
        <f t="shared" si="2"/>
        <v>16.283901398169466</v>
      </c>
      <c r="W37" s="61">
        <f t="shared" si="7"/>
        <v>0.15270935960591134</v>
      </c>
      <c r="X37" s="61">
        <f t="shared" si="4"/>
        <v>0.15270935960591134</v>
      </c>
      <c r="Y37" s="62">
        <f>'Órdenes y Medidas'!C40/'Denuncias-Renuncias'!G37</f>
        <v>0.24384236453201971</v>
      </c>
      <c r="Z37" s="62">
        <f>'Órdenes y Medidas'!C40/'Denuncias-Renuncias'!C37</f>
        <v>0.24384236453201971</v>
      </c>
    </row>
    <row r="38" spans="2:26" ht="20.100000000000001" customHeight="1" thickBot="1" x14ac:dyDescent="0.25">
      <c r="B38" s="4" t="s">
        <v>225</v>
      </c>
      <c r="C38" s="20">
        <v>87</v>
      </c>
      <c r="D38" s="20">
        <v>64</v>
      </c>
      <c r="E38" s="20">
        <v>23</v>
      </c>
      <c r="F38" s="20">
        <v>0</v>
      </c>
      <c r="G38" s="20">
        <v>87</v>
      </c>
      <c r="H38" s="20">
        <v>29</v>
      </c>
      <c r="I38" s="20">
        <v>0</v>
      </c>
      <c r="J38" s="20">
        <v>42</v>
      </c>
      <c r="K38" s="20">
        <v>1</v>
      </c>
      <c r="L38" s="20">
        <v>5</v>
      </c>
      <c r="M38" s="20">
        <v>8</v>
      </c>
      <c r="N38" s="20">
        <v>2</v>
      </c>
      <c r="O38" s="20">
        <v>11</v>
      </c>
      <c r="P38" s="20">
        <v>8</v>
      </c>
      <c r="Q38" s="20">
        <v>3</v>
      </c>
      <c r="R38" s="20">
        <v>199828</v>
      </c>
      <c r="S38" s="20">
        <v>98822</v>
      </c>
      <c r="T38" s="60">
        <f t="shared" si="5"/>
        <v>4.3537442200292249</v>
      </c>
      <c r="U38" s="60">
        <f t="shared" si="6"/>
        <v>8.803707676428326</v>
      </c>
      <c r="V38" s="60">
        <f t="shared" si="2"/>
        <v>8.803707676428326</v>
      </c>
      <c r="W38" s="61">
        <f t="shared" si="7"/>
        <v>0.12643678160919541</v>
      </c>
      <c r="X38" s="61">
        <f t="shared" si="4"/>
        <v>0.12643678160919541</v>
      </c>
      <c r="Y38" s="62">
        <f>'Órdenes y Medidas'!C41/'Denuncias-Renuncias'!G38</f>
        <v>0.27586206896551724</v>
      </c>
      <c r="Z38" s="62">
        <f>'Órdenes y Medidas'!C41/'Denuncias-Renuncias'!C38</f>
        <v>0.27586206896551724</v>
      </c>
    </row>
    <row r="39" spans="2:26" ht="20.100000000000001" customHeight="1" thickBot="1" x14ac:dyDescent="0.25">
      <c r="B39" s="4" t="s">
        <v>226</v>
      </c>
      <c r="C39" s="20">
        <v>178</v>
      </c>
      <c r="D39" s="20">
        <v>125</v>
      </c>
      <c r="E39" s="20">
        <v>53</v>
      </c>
      <c r="F39" s="20">
        <v>1</v>
      </c>
      <c r="G39" s="20">
        <v>178</v>
      </c>
      <c r="H39" s="20">
        <v>3</v>
      </c>
      <c r="I39" s="20">
        <v>0</v>
      </c>
      <c r="J39" s="20">
        <v>131</v>
      </c>
      <c r="K39" s="20">
        <v>3</v>
      </c>
      <c r="L39" s="20">
        <v>9</v>
      </c>
      <c r="M39" s="20">
        <v>14</v>
      </c>
      <c r="N39" s="20">
        <v>18</v>
      </c>
      <c r="O39" s="20">
        <v>5</v>
      </c>
      <c r="P39" s="20">
        <v>2</v>
      </c>
      <c r="Q39" s="20">
        <v>3</v>
      </c>
      <c r="R39" s="20">
        <v>262403</v>
      </c>
      <c r="S39" s="20">
        <v>129197</v>
      </c>
      <c r="T39" s="60">
        <f t="shared" si="5"/>
        <v>6.7834590305751075</v>
      </c>
      <c r="U39" s="60">
        <f t="shared" si="6"/>
        <v>13.777409692175514</v>
      </c>
      <c r="V39" s="60">
        <f t="shared" si="2"/>
        <v>13.777409692175514</v>
      </c>
      <c r="W39" s="61">
        <f t="shared" si="7"/>
        <v>2.8089887640449437E-2</v>
      </c>
      <c r="X39" s="61">
        <f t="shared" si="4"/>
        <v>2.8089887640449437E-2</v>
      </c>
      <c r="Y39" s="62">
        <f>'Órdenes y Medidas'!C42/'Denuncias-Renuncias'!G39</f>
        <v>0.2247191011235955</v>
      </c>
      <c r="Z39" s="62">
        <f>'Órdenes y Medidas'!C42/'Denuncias-Renuncias'!C39</f>
        <v>0.2247191011235955</v>
      </c>
    </row>
    <row r="40" spans="2:26" ht="20.100000000000001" customHeight="1" thickBot="1" x14ac:dyDescent="0.25">
      <c r="B40" s="4" t="s">
        <v>227</v>
      </c>
      <c r="C40" s="20">
        <v>343</v>
      </c>
      <c r="D40" s="20">
        <v>230</v>
      </c>
      <c r="E40" s="20">
        <v>113</v>
      </c>
      <c r="F40" s="20">
        <v>0</v>
      </c>
      <c r="G40" s="20">
        <v>368</v>
      </c>
      <c r="H40" s="20">
        <v>2</v>
      </c>
      <c r="I40" s="20">
        <v>0</v>
      </c>
      <c r="J40" s="20">
        <v>326</v>
      </c>
      <c r="K40" s="20">
        <v>8</v>
      </c>
      <c r="L40" s="20">
        <v>22</v>
      </c>
      <c r="M40" s="20">
        <v>6</v>
      </c>
      <c r="N40" s="20">
        <v>4</v>
      </c>
      <c r="O40" s="20">
        <v>61</v>
      </c>
      <c r="P40" s="20">
        <v>40</v>
      </c>
      <c r="Q40" s="20">
        <v>21</v>
      </c>
      <c r="R40" s="20">
        <v>699195</v>
      </c>
      <c r="S40" s="20">
        <v>346310</v>
      </c>
      <c r="T40" s="60">
        <f t="shared" si="5"/>
        <v>5.2631955320046622</v>
      </c>
      <c r="U40" s="60">
        <f t="shared" si="6"/>
        <v>10.626317461234155</v>
      </c>
      <c r="V40" s="60">
        <f t="shared" si="2"/>
        <v>9.9044208945742263</v>
      </c>
      <c r="W40" s="61">
        <f t="shared" si="7"/>
        <v>0.16576086956521738</v>
      </c>
      <c r="X40" s="61">
        <f t="shared" si="4"/>
        <v>0.17784256559766765</v>
      </c>
      <c r="Y40" s="62">
        <f>'Órdenes y Medidas'!C43/'Denuncias-Renuncias'!G40</f>
        <v>0.37771739130434784</v>
      </c>
      <c r="Z40" s="62">
        <f>'Órdenes y Medidas'!C43/'Denuncias-Renuncias'!C40</f>
        <v>0.40524781341107874</v>
      </c>
    </row>
    <row r="41" spans="2:26" ht="20.100000000000001" customHeight="1" thickBot="1" x14ac:dyDescent="0.25">
      <c r="B41" s="4" t="s">
        <v>228</v>
      </c>
      <c r="C41" s="20">
        <v>3247</v>
      </c>
      <c r="D41" s="20">
        <v>1984</v>
      </c>
      <c r="E41" s="20">
        <v>1263</v>
      </c>
      <c r="F41" s="20">
        <v>8</v>
      </c>
      <c r="G41" s="20">
        <v>3292</v>
      </c>
      <c r="H41" s="20">
        <v>65</v>
      </c>
      <c r="I41" s="20">
        <v>13</v>
      </c>
      <c r="J41" s="20">
        <v>2302</v>
      </c>
      <c r="K41" s="20">
        <v>32</v>
      </c>
      <c r="L41" s="20">
        <v>487</v>
      </c>
      <c r="M41" s="20">
        <v>378</v>
      </c>
      <c r="N41" s="20">
        <v>15</v>
      </c>
      <c r="O41" s="20">
        <v>303</v>
      </c>
      <c r="P41" s="20">
        <v>181</v>
      </c>
      <c r="Q41" s="20">
        <v>122</v>
      </c>
      <c r="R41" s="20">
        <v>5635043</v>
      </c>
      <c r="S41" s="20">
        <v>2901423</v>
      </c>
      <c r="T41" s="60">
        <f t="shared" si="5"/>
        <v>5.8420139828569191</v>
      </c>
      <c r="U41" s="60">
        <f t="shared" si="6"/>
        <v>11.346156696214237</v>
      </c>
      <c r="V41" s="60">
        <f t="shared" si="2"/>
        <v>11.191060386575829</v>
      </c>
      <c r="W41" s="61">
        <f t="shared" si="7"/>
        <v>9.2041312272174963E-2</v>
      </c>
      <c r="X41" s="61">
        <f t="shared" si="4"/>
        <v>9.3316907914998456E-2</v>
      </c>
      <c r="Y41" s="62">
        <f>'Órdenes y Medidas'!C44/'Denuncias-Renuncias'!G41</f>
        <v>0.24483596597812879</v>
      </c>
      <c r="Z41" s="62">
        <f>'Órdenes y Medidas'!C44/'Denuncias-Renuncias'!C41</f>
        <v>0.24822913458577148</v>
      </c>
    </row>
    <row r="42" spans="2:26" ht="20.100000000000001" customHeight="1" thickBot="1" x14ac:dyDescent="0.25">
      <c r="B42" s="4" t="s">
        <v>229</v>
      </c>
      <c r="C42" s="20">
        <v>502</v>
      </c>
      <c r="D42" s="20">
        <v>273</v>
      </c>
      <c r="E42" s="20">
        <v>229</v>
      </c>
      <c r="F42" s="20">
        <v>8</v>
      </c>
      <c r="G42" s="20">
        <v>546</v>
      </c>
      <c r="H42" s="20">
        <v>0</v>
      </c>
      <c r="I42" s="20">
        <v>0</v>
      </c>
      <c r="J42" s="20">
        <v>416</v>
      </c>
      <c r="K42" s="20">
        <v>3</v>
      </c>
      <c r="L42" s="20">
        <v>78</v>
      </c>
      <c r="M42" s="20">
        <v>48</v>
      </c>
      <c r="N42" s="20">
        <v>1</v>
      </c>
      <c r="O42" s="20">
        <v>57</v>
      </c>
      <c r="P42" s="20">
        <v>31</v>
      </c>
      <c r="Q42" s="20">
        <v>26</v>
      </c>
      <c r="R42" s="20">
        <v>767119</v>
      </c>
      <c r="S42" s="20">
        <v>385094</v>
      </c>
      <c r="T42" s="60">
        <f t="shared" si="5"/>
        <v>7.1175397819634236</v>
      </c>
      <c r="U42" s="60">
        <f t="shared" si="6"/>
        <v>14.1783564532296</v>
      </c>
      <c r="V42" s="60">
        <f t="shared" si="2"/>
        <v>13.035778277511465</v>
      </c>
      <c r="W42" s="61">
        <f t="shared" si="7"/>
        <v>0.1043956043956044</v>
      </c>
      <c r="X42" s="61">
        <f t="shared" si="4"/>
        <v>0.11354581673306773</v>
      </c>
      <c r="Y42" s="62">
        <f>'Órdenes y Medidas'!C45/'Denuncias-Renuncias'!G42</f>
        <v>0.23260073260073261</v>
      </c>
      <c r="Z42" s="62">
        <f>'Órdenes y Medidas'!C45/'Denuncias-Renuncias'!C42</f>
        <v>0.25298804780876494</v>
      </c>
    </row>
    <row r="43" spans="2:26" ht="20.100000000000001" customHeight="1" thickBot="1" x14ac:dyDescent="0.25">
      <c r="B43" s="4" t="s">
        <v>230</v>
      </c>
      <c r="C43" s="20">
        <v>321</v>
      </c>
      <c r="D43" s="20">
        <v>156</v>
      </c>
      <c r="E43" s="20">
        <v>165</v>
      </c>
      <c r="F43" s="20">
        <v>0</v>
      </c>
      <c r="G43" s="20">
        <v>321</v>
      </c>
      <c r="H43" s="20">
        <v>3</v>
      </c>
      <c r="I43" s="20">
        <v>2</v>
      </c>
      <c r="J43" s="20">
        <v>272</v>
      </c>
      <c r="K43" s="20">
        <v>8</v>
      </c>
      <c r="L43" s="20">
        <v>30</v>
      </c>
      <c r="M43" s="20">
        <v>6</v>
      </c>
      <c r="N43" s="20">
        <v>0</v>
      </c>
      <c r="O43" s="20">
        <v>49</v>
      </c>
      <c r="P43" s="20">
        <v>19</v>
      </c>
      <c r="Q43" s="20">
        <v>30</v>
      </c>
      <c r="R43" s="20">
        <v>435607</v>
      </c>
      <c r="S43" s="20">
        <v>214567</v>
      </c>
      <c r="T43" s="60">
        <f t="shared" si="5"/>
        <v>7.3690275867926829</v>
      </c>
      <c r="U43" s="60">
        <f t="shared" si="6"/>
        <v>14.960362031440063</v>
      </c>
      <c r="V43" s="60">
        <f t="shared" ref="V43:V61" si="8">+(C43/S43)*10000</f>
        <v>14.960362031440063</v>
      </c>
      <c r="W43" s="61">
        <f t="shared" si="7"/>
        <v>0.15264797507788161</v>
      </c>
      <c r="X43" s="61">
        <f t="shared" ref="X43:X61" si="9">O43/C43</f>
        <v>0.15264797507788161</v>
      </c>
      <c r="Y43" s="62">
        <f>'Órdenes y Medidas'!C46/'Denuncias-Renuncias'!G43</f>
        <v>0.19937694704049844</v>
      </c>
      <c r="Z43" s="62">
        <f>'Órdenes y Medidas'!C46/'Denuncias-Renuncias'!C43</f>
        <v>0.19937694704049844</v>
      </c>
    </row>
    <row r="44" spans="2:26" ht="20.100000000000001" customHeight="1" thickBot="1" x14ac:dyDescent="0.25">
      <c r="B44" s="4" t="s">
        <v>231</v>
      </c>
      <c r="C44" s="20">
        <v>624</v>
      </c>
      <c r="D44" s="20">
        <v>361</v>
      </c>
      <c r="E44" s="20">
        <v>263</v>
      </c>
      <c r="F44" s="20">
        <v>2</v>
      </c>
      <c r="G44" s="20">
        <v>624</v>
      </c>
      <c r="H44" s="20">
        <v>2</v>
      </c>
      <c r="I44" s="20">
        <v>0</v>
      </c>
      <c r="J44" s="20">
        <v>461</v>
      </c>
      <c r="K44" s="20">
        <v>5</v>
      </c>
      <c r="L44" s="20">
        <v>37</v>
      </c>
      <c r="M44" s="20">
        <v>39</v>
      </c>
      <c r="N44" s="20">
        <v>80</v>
      </c>
      <c r="O44" s="20">
        <v>103</v>
      </c>
      <c r="P44" s="20">
        <v>65</v>
      </c>
      <c r="Q44" s="20">
        <v>38</v>
      </c>
      <c r="R44" s="20">
        <v>814300</v>
      </c>
      <c r="S44" s="20">
        <v>408023</v>
      </c>
      <c r="T44" s="60">
        <f t="shared" si="5"/>
        <v>7.6630234557288475</v>
      </c>
      <c r="U44" s="60">
        <f t="shared" si="6"/>
        <v>15.293255527261945</v>
      </c>
      <c r="V44" s="60">
        <f t="shared" si="8"/>
        <v>15.293255527261945</v>
      </c>
      <c r="W44" s="61">
        <f t="shared" si="7"/>
        <v>0.16506410256410256</v>
      </c>
      <c r="X44" s="61">
        <f t="shared" si="9"/>
        <v>0.16506410256410256</v>
      </c>
      <c r="Y44" s="62">
        <f>'Órdenes y Medidas'!C47/'Denuncias-Renuncias'!G44</f>
        <v>0.29006410256410259</v>
      </c>
      <c r="Z44" s="62">
        <f>'Órdenes y Medidas'!C47/'Denuncias-Renuncias'!C44</f>
        <v>0.29006410256410259</v>
      </c>
    </row>
    <row r="45" spans="2:26" ht="20.100000000000001" customHeight="1" thickBot="1" x14ac:dyDescent="0.25">
      <c r="B45" s="4" t="s">
        <v>232</v>
      </c>
      <c r="C45" s="20">
        <v>2011</v>
      </c>
      <c r="D45" s="20">
        <v>1216</v>
      </c>
      <c r="E45" s="20">
        <v>795</v>
      </c>
      <c r="F45" s="20">
        <v>77</v>
      </c>
      <c r="G45" s="20">
        <v>2098</v>
      </c>
      <c r="H45" s="20">
        <v>37</v>
      </c>
      <c r="I45" s="20">
        <v>0</v>
      </c>
      <c r="J45" s="20">
        <v>1360</v>
      </c>
      <c r="K45" s="20">
        <v>30</v>
      </c>
      <c r="L45" s="20">
        <v>270</v>
      </c>
      <c r="M45" s="20">
        <v>378</v>
      </c>
      <c r="N45" s="20">
        <v>23</v>
      </c>
      <c r="O45" s="20">
        <v>170</v>
      </c>
      <c r="P45" s="20">
        <v>92</v>
      </c>
      <c r="Q45" s="20">
        <v>78</v>
      </c>
      <c r="R45" s="20">
        <v>1885214</v>
      </c>
      <c r="S45" s="20">
        <v>950199</v>
      </c>
      <c r="T45" s="60">
        <f t="shared" si="5"/>
        <v>11.128710056258866</v>
      </c>
      <c r="U45" s="60">
        <f t="shared" si="6"/>
        <v>22.079585434209044</v>
      </c>
      <c r="V45" s="60">
        <f t="shared" si="8"/>
        <v>21.163987754144131</v>
      </c>
      <c r="W45" s="61">
        <f t="shared" si="7"/>
        <v>8.1029551954242135E-2</v>
      </c>
      <c r="X45" s="61">
        <f t="shared" si="9"/>
        <v>8.4535057185479864E-2</v>
      </c>
      <c r="Y45" s="62">
        <f>'Órdenes y Medidas'!C48/'Denuncias-Renuncias'!G45</f>
        <v>0.28360343183984749</v>
      </c>
      <c r="Z45" s="62">
        <f>'Órdenes y Medidas'!C48/'Denuncias-Renuncias'!C45</f>
        <v>0.29587270014917949</v>
      </c>
    </row>
    <row r="46" spans="2:26" ht="20.100000000000001" customHeight="1" thickBot="1" x14ac:dyDescent="0.25">
      <c r="B46" s="4" t="s">
        <v>233</v>
      </c>
      <c r="C46" s="20">
        <v>453</v>
      </c>
      <c r="D46" s="20">
        <v>300</v>
      </c>
      <c r="E46" s="20">
        <v>153</v>
      </c>
      <c r="F46" s="20">
        <v>3</v>
      </c>
      <c r="G46" s="20">
        <v>453</v>
      </c>
      <c r="H46" s="20">
        <v>0</v>
      </c>
      <c r="I46" s="20">
        <v>0</v>
      </c>
      <c r="J46" s="20">
        <v>378</v>
      </c>
      <c r="K46" s="20">
        <v>1</v>
      </c>
      <c r="L46" s="20">
        <v>34</v>
      </c>
      <c r="M46" s="20">
        <v>40</v>
      </c>
      <c r="N46" s="20">
        <v>0</v>
      </c>
      <c r="O46" s="20">
        <v>54</v>
      </c>
      <c r="P46" s="20">
        <v>37</v>
      </c>
      <c r="Q46" s="20">
        <v>17</v>
      </c>
      <c r="R46" s="20">
        <v>574900</v>
      </c>
      <c r="S46" s="20">
        <v>289602</v>
      </c>
      <c r="T46" s="60">
        <f t="shared" si="5"/>
        <v>7.8796312402156898</v>
      </c>
      <c r="U46" s="60">
        <f t="shared" si="6"/>
        <v>15.642157167422878</v>
      </c>
      <c r="V46" s="60">
        <f t="shared" si="8"/>
        <v>15.642157167422878</v>
      </c>
      <c r="W46" s="61">
        <f t="shared" si="7"/>
        <v>0.11920529801324503</v>
      </c>
      <c r="X46" s="61">
        <f t="shared" si="9"/>
        <v>0.11920529801324503</v>
      </c>
      <c r="Y46" s="62">
        <f>'Órdenes y Medidas'!C49/'Denuncias-Renuncias'!G46</f>
        <v>0.19426048565121412</v>
      </c>
      <c r="Z46" s="62">
        <f>'Órdenes y Medidas'!C49/'Denuncias-Renuncias'!C46</f>
        <v>0.19426048565121412</v>
      </c>
    </row>
    <row r="47" spans="2:26" ht="20.100000000000001" customHeight="1" thickBot="1" x14ac:dyDescent="0.25">
      <c r="B47" s="4" t="s">
        <v>234</v>
      </c>
      <c r="C47" s="20">
        <v>2605</v>
      </c>
      <c r="D47" s="20">
        <v>1763</v>
      </c>
      <c r="E47" s="20">
        <v>842</v>
      </c>
      <c r="F47" s="20">
        <v>98</v>
      </c>
      <c r="G47" s="20">
        <v>2687</v>
      </c>
      <c r="H47" s="20">
        <v>104</v>
      </c>
      <c r="I47" s="20">
        <v>18</v>
      </c>
      <c r="J47" s="20">
        <v>1335</v>
      </c>
      <c r="K47" s="20">
        <v>32</v>
      </c>
      <c r="L47" s="20">
        <v>480</v>
      </c>
      <c r="M47" s="20">
        <v>511</v>
      </c>
      <c r="N47" s="20">
        <v>207</v>
      </c>
      <c r="O47" s="20">
        <v>328</v>
      </c>
      <c r="P47" s="20">
        <v>263</v>
      </c>
      <c r="Q47" s="20">
        <v>65</v>
      </c>
      <c r="R47" s="20">
        <v>2568536</v>
      </c>
      <c r="S47" s="20">
        <v>1312378</v>
      </c>
      <c r="T47" s="60">
        <f t="shared" si="5"/>
        <v>10.46121214575151</v>
      </c>
      <c r="U47" s="60">
        <f t="shared" si="6"/>
        <v>20.474284085835027</v>
      </c>
      <c r="V47" s="60">
        <f t="shared" si="8"/>
        <v>19.84946410256801</v>
      </c>
      <c r="W47" s="61">
        <f t="shared" si="7"/>
        <v>0.12206922218087086</v>
      </c>
      <c r="X47" s="61">
        <f t="shared" si="9"/>
        <v>0.12591170825335893</v>
      </c>
      <c r="Y47" s="62">
        <f>'Órdenes y Medidas'!C50/'Denuncias-Renuncias'!G47</f>
        <v>0.20431708224786008</v>
      </c>
      <c r="Z47" s="62">
        <f>'Órdenes y Medidas'!C50/'Denuncias-Renuncias'!C47</f>
        <v>0.2107485604606526</v>
      </c>
    </row>
    <row r="48" spans="2:26" ht="20.100000000000001" customHeight="1" thickBot="1" x14ac:dyDescent="0.25">
      <c r="B48" s="4" t="s">
        <v>235</v>
      </c>
      <c r="C48" s="20">
        <v>369</v>
      </c>
      <c r="D48" s="20">
        <v>318</v>
      </c>
      <c r="E48" s="20">
        <v>51</v>
      </c>
      <c r="F48" s="20">
        <v>1</v>
      </c>
      <c r="G48" s="20">
        <v>369</v>
      </c>
      <c r="H48" s="20">
        <v>4</v>
      </c>
      <c r="I48" s="20">
        <v>0</v>
      </c>
      <c r="J48" s="20">
        <v>226</v>
      </c>
      <c r="K48" s="20">
        <v>5</v>
      </c>
      <c r="L48" s="20">
        <v>65</v>
      </c>
      <c r="M48" s="20">
        <v>17</v>
      </c>
      <c r="N48" s="20">
        <v>52</v>
      </c>
      <c r="O48" s="20">
        <v>29</v>
      </c>
      <c r="P48" s="20">
        <v>23</v>
      </c>
      <c r="Q48" s="20">
        <v>6</v>
      </c>
      <c r="R48" s="20">
        <v>670782</v>
      </c>
      <c r="S48" s="20">
        <v>339093</v>
      </c>
      <c r="T48" s="60">
        <f t="shared" si="5"/>
        <v>5.5010420673184433</v>
      </c>
      <c r="U48" s="60">
        <f t="shared" si="6"/>
        <v>10.881970432890093</v>
      </c>
      <c r="V48" s="60">
        <f t="shared" si="8"/>
        <v>10.881970432890093</v>
      </c>
      <c r="W48" s="61">
        <f t="shared" si="7"/>
        <v>7.8590785907859076E-2</v>
      </c>
      <c r="X48" s="61">
        <f t="shared" si="9"/>
        <v>7.8590785907859076E-2</v>
      </c>
      <c r="Y48" s="62">
        <f>'Órdenes y Medidas'!C51/'Denuncias-Renuncias'!G48</f>
        <v>0.35230352303523033</v>
      </c>
      <c r="Z48" s="62">
        <f>'Órdenes y Medidas'!C51/'Denuncias-Renuncias'!C48</f>
        <v>0.35230352303523033</v>
      </c>
    </row>
    <row r="49" spans="2:26" ht="20.100000000000001" customHeight="1" thickBot="1" x14ac:dyDescent="0.25">
      <c r="B49" s="4" t="s">
        <v>236</v>
      </c>
      <c r="C49" s="20">
        <v>159</v>
      </c>
      <c r="D49" s="20">
        <v>140</v>
      </c>
      <c r="E49" s="20">
        <v>19</v>
      </c>
      <c r="F49" s="20">
        <v>2</v>
      </c>
      <c r="G49" s="20">
        <v>177</v>
      </c>
      <c r="H49" s="20">
        <v>1</v>
      </c>
      <c r="I49" s="20">
        <v>0</v>
      </c>
      <c r="J49" s="20">
        <v>146</v>
      </c>
      <c r="K49" s="20">
        <v>1</v>
      </c>
      <c r="L49" s="20">
        <v>14</v>
      </c>
      <c r="M49" s="20">
        <v>15</v>
      </c>
      <c r="N49" s="20">
        <v>0</v>
      </c>
      <c r="O49" s="20">
        <v>5</v>
      </c>
      <c r="P49" s="20">
        <v>5</v>
      </c>
      <c r="Q49" s="20">
        <v>0</v>
      </c>
      <c r="R49" s="20">
        <v>390986</v>
      </c>
      <c r="S49" s="20">
        <v>195864</v>
      </c>
      <c r="T49" s="60">
        <f t="shared" si="5"/>
        <v>4.5270163126045437</v>
      </c>
      <c r="U49" s="60">
        <f t="shared" si="6"/>
        <v>9.0368827349589509</v>
      </c>
      <c r="V49" s="60">
        <f t="shared" si="8"/>
        <v>8.1178777110648213</v>
      </c>
      <c r="W49" s="61">
        <f t="shared" si="7"/>
        <v>2.8248587570621469E-2</v>
      </c>
      <c r="X49" s="61">
        <f t="shared" si="9"/>
        <v>3.1446540880503145E-2</v>
      </c>
      <c r="Y49" s="62">
        <f>'Órdenes y Medidas'!C52/'Denuncias-Renuncias'!G49</f>
        <v>0.28813559322033899</v>
      </c>
      <c r="Z49" s="62">
        <f>'Órdenes y Medidas'!C52/'Denuncias-Renuncias'!C49</f>
        <v>0.32075471698113206</v>
      </c>
    </row>
    <row r="50" spans="2:26" ht="20.100000000000001" customHeight="1" thickBot="1" x14ac:dyDescent="0.25">
      <c r="B50" s="4" t="s">
        <v>237</v>
      </c>
      <c r="C50" s="20">
        <v>598</v>
      </c>
      <c r="D50" s="20">
        <v>482</v>
      </c>
      <c r="E50" s="20">
        <v>116</v>
      </c>
      <c r="F50" s="20">
        <v>6</v>
      </c>
      <c r="G50" s="20">
        <v>598</v>
      </c>
      <c r="H50" s="20">
        <v>4</v>
      </c>
      <c r="I50" s="20">
        <v>0</v>
      </c>
      <c r="J50" s="20">
        <v>397</v>
      </c>
      <c r="K50" s="20">
        <v>8</v>
      </c>
      <c r="L50" s="20">
        <v>87</v>
      </c>
      <c r="M50" s="20">
        <v>72</v>
      </c>
      <c r="N50" s="20">
        <v>30</v>
      </c>
      <c r="O50" s="20">
        <v>80</v>
      </c>
      <c r="P50" s="20">
        <v>63</v>
      </c>
      <c r="Q50" s="20">
        <v>17</v>
      </c>
      <c r="R50" s="20">
        <v>1123480</v>
      </c>
      <c r="S50" s="20">
        <v>584082</v>
      </c>
      <c r="T50" s="60">
        <f t="shared" si="5"/>
        <v>5.3227471784099398</v>
      </c>
      <c r="U50" s="60">
        <f t="shared" si="6"/>
        <v>10.238288459497126</v>
      </c>
      <c r="V50" s="60">
        <f t="shared" si="8"/>
        <v>10.238288459497126</v>
      </c>
      <c r="W50" s="61">
        <f t="shared" si="7"/>
        <v>0.13377926421404682</v>
      </c>
      <c r="X50" s="61">
        <f t="shared" si="9"/>
        <v>0.13377926421404682</v>
      </c>
      <c r="Y50" s="62">
        <f>'Órdenes y Medidas'!C53/'Denuncias-Renuncias'!G50</f>
        <v>0.43143812709030099</v>
      </c>
      <c r="Z50" s="62">
        <f>'Órdenes y Medidas'!C53/'Denuncias-Renuncias'!C50</f>
        <v>0.43143812709030099</v>
      </c>
    </row>
    <row r="51" spans="2:26" ht="20.100000000000001" customHeight="1" thickBot="1" x14ac:dyDescent="0.25">
      <c r="B51" s="4" t="s">
        <v>238</v>
      </c>
      <c r="C51" s="20">
        <v>176</v>
      </c>
      <c r="D51" s="20">
        <v>148</v>
      </c>
      <c r="E51" s="20">
        <v>28</v>
      </c>
      <c r="F51" s="20">
        <v>2</v>
      </c>
      <c r="G51" s="20">
        <v>176</v>
      </c>
      <c r="H51" s="20">
        <v>0</v>
      </c>
      <c r="I51" s="20">
        <v>0</v>
      </c>
      <c r="J51" s="20">
        <v>153</v>
      </c>
      <c r="K51" s="20">
        <v>2</v>
      </c>
      <c r="L51" s="20">
        <v>11</v>
      </c>
      <c r="M51" s="20">
        <v>8</v>
      </c>
      <c r="N51" s="20">
        <v>2</v>
      </c>
      <c r="O51" s="20">
        <v>17</v>
      </c>
      <c r="P51" s="20">
        <v>12</v>
      </c>
      <c r="Q51" s="20">
        <v>5</v>
      </c>
      <c r="R51" s="20">
        <v>328153</v>
      </c>
      <c r="S51" s="20">
        <v>168866</v>
      </c>
      <c r="T51" s="60">
        <f t="shared" si="5"/>
        <v>5.363351851118229</v>
      </c>
      <c r="U51" s="60">
        <f t="shared" si="6"/>
        <v>10.422465149882154</v>
      </c>
      <c r="V51" s="60">
        <f t="shared" si="8"/>
        <v>10.422465149882154</v>
      </c>
      <c r="W51" s="61">
        <f t="shared" si="7"/>
        <v>9.6590909090909088E-2</v>
      </c>
      <c r="X51" s="61">
        <f t="shared" si="9"/>
        <v>9.6590909090909088E-2</v>
      </c>
      <c r="Y51" s="62">
        <f>'Órdenes y Medidas'!C54/'Denuncias-Renuncias'!G51</f>
        <v>0.32954545454545453</v>
      </c>
      <c r="Z51" s="62">
        <f>'Órdenes y Medidas'!C54/'Denuncias-Renuncias'!C51</f>
        <v>0.32954545454545453</v>
      </c>
    </row>
    <row r="52" spans="2:26" ht="20.100000000000001" customHeight="1" thickBot="1" x14ac:dyDescent="0.25">
      <c r="B52" s="4" t="s">
        <v>239</v>
      </c>
      <c r="C52" s="20">
        <v>102</v>
      </c>
      <c r="D52" s="20">
        <v>77</v>
      </c>
      <c r="E52" s="20">
        <v>25</v>
      </c>
      <c r="F52" s="20">
        <v>0</v>
      </c>
      <c r="G52" s="20">
        <v>102</v>
      </c>
      <c r="H52" s="20">
        <v>0</v>
      </c>
      <c r="I52" s="20">
        <v>0</v>
      </c>
      <c r="J52" s="20">
        <v>74</v>
      </c>
      <c r="K52" s="20">
        <v>2</v>
      </c>
      <c r="L52" s="20">
        <v>19</v>
      </c>
      <c r="M52" s="20">
        <v>5</v>
      </c>
      <c r="N52" s="20">
        <v>2</v>
      </c>
      <c r="O52" s="20">
        <v>8</v>
      </c>
      <c r="P52" s="20">
        <v>5</v>
      </c>
      <c r="Q52" s="20">
        <v>3</v>
      </c>
      <c r="R52" s="20">
        <v>306802</v>
      </c>
      <c r="S52" s="20">
        <v>159032</v>
      </c>
      <c r="T52" s="60">
        <f t="shared" si="5"/>
        <v>3.3246197873547105</v>
      </c>
      <c r="U52" s="60">
        <f t="shared" si="6"/>
        <v>6.4138035112430201</v>
      </c>
      <c r="V52" s="60">
        <f t="shared" si="8"/>
        <v>6.4138035112430201</v>
      </c>
      <c r="W52" s="61">
        <f t="shared" si="7"/>
        <v>7.8431372549019607E-2</v>
      </c>
      <c r="X52" s="61">
        <f t="shared" si="9"/>
        <v>7.8431372549019607E-2</v>
      </c>
      <c r="Y52" s="62">
        <f>'Órdenes y Medidas'!C55/'Denuncias-Renuncias'!G52</f>
        <v>0.67647058823529416</v>
      </c>
      <c r="Z52" s="62">
        <f>'Órdenes y Medidas'!C55/'Denuncias-Renuncias'!C52</f>
        <v>0.67647058823529416</v>
      </c>
    </row>
    <row r="53" spans="2:26" ht="20.100000000000001" customHeight="1" thickBot="1" x14ac:dyDescent="0.25">
      <c r="B53" s="4" t="s">
        <v>240</v>
      </c>
      <c r="C53" s="20">
        <v>494</v>
      </c>
      <c r="D53" s="20">
        <v>411</v>
      </c>
      <c r="E53" s="20">
        <v>83</v>
      </c>
      <c r="F53" s="20">
        <v>1</v>
      </c>
      <c r="G53" s="20">
        <v>521</v>
      </c>
      <c r="H53" s="20">
        <v>6</v>
      </c>
      <c r="I53" s="20">
        <v>10</v>
      </c>
      <c r="J53" s="20">
        <v>436</v>
      </c>
      <c r="K53" s="20">
        <v>13</v>
      </c>
      <c r="L53" s="20">
        <v>33</v>
      </c>
      <c r="M53" s="20">
        <v>22</v>
      </c>
      <c r="N53" s="20">
        <v>1</v>
      </c>
      <c r="O53" s="20">
        <v>17</v>
      </c>
      <c r="P53" s="20">
        <v>9</v>
      </c>
      <c r="Q53" s="20">
        <v>8</v>
      </c>
      <c r="R53" s="20">
        <v>943809</v>
      </c>
      <c r="S53" s="20">
        <v>486274</v>
      </c>
      <c r="T53" s="60">
        <f t="shared" si="5"/>
        <v>5.5201846983870686</v>
      </c>
      <c r="U53" s="60">
        <f t="shared" si="6"/>
        <v>10.714124135775304</v>
      </c>
      <c r="V53" s="60">
        <f t="shared" si="8"/>
        <v>10.158881618182342</v>
      </c>
      <c r="W53" s="61">
        <f t="shared" si="7"/>
        <v>3.2629558541266791E-2</v>
      </c>
      <c r="X53" s="61">
        <f t="shared" si="9"/>
        <v>3.4412955465587043E-2</v>
      </c>
      <c r="Y53" s="62">
        <f>'Órdenes y Medidas'!C56/'Denuncias-Renuncias'!G53</f>
        <v>0.27639155470249521</v>
      </c>
      <c r="Z53" s="62">
        <f>'Órdenes y Medidas'!C56/'Denuncias-Renuncias'!C53</f>
        <v>0.291497975708502</v>
      </c>
    </row>
    <row r="54" spans="2:26" ht="20.100000000000001" customHeight="1" thickBot="1" x14ac:dyDescent="0.25">
      <c r="B54" s="4" t="s">
        <v>241</v>
      </c>
      <c r="C54" s="20">
        <v>5445</v>
      </c>
      <c r="D54" s="20">
        <v>3006</v>
      </c>
      <c r="E54" s="20">
        <v>2439</v>
      </c>
      <c r="F54" s="20">
        <v>107</v>
      </c>
      <c r="G54" s="20">
        <v>5575</v>
      </c>
      <c r="H54" s="20">
        <v>400</v>
      </c>
      <c r="I54" s="20">
        <v>3</v>
      </c>
      <c r="J54" s="20">
        <v>3599</v>
      </c>
      <c r="K54" s="20">
        <v>90</v>
      </c>
      <c r="L54" s="20">
        <v>988</v>
      </c>
      <c r="M54" s="20">
        <v>411</v>
      </c>
      <c r="N54" s="20">
        <v>84</v>
      </c>
      <c r="O54" s="20">
        <v>684</v>
      </c>
      <c r="P54" s="20">
        <v>357</v>
      </c>
      <c r="Q54" s="20">
        <v>327</v>
      </c>
      <c r="R54" s="20">
        <v>6747425</v>
      </c>
      <c r="S54" s="20">
        <v>3513350</v>
      </c>
      <c r="T54" s="60">
        <f t="shared" si="5"/>
        <v>8.262411216130598</v>
      </c>
      <c r="U54" s="60">
        <f t="shared" si="6"/>
        <v>15.868046166763914</v>
      </c>
      <c r="V54" s="60">
        <f t="shared" si="8"/>
        <v>15.498028946731752</v>
      </c>
      <c r="W54" s="61">
        <f t="shared" si="7"/>
        <v>0.12269058295964126</v>
      </c>
      <c r="X54" s="61">
        <f t="shared" si="9"/>
        <v>0.12561983471074381</v>
      </c>
      <c r="Y54" s="62">
        <f>'Órdenes y Medidas'!C57/'Denuncias-Renuncias'!G54</f>
        <v>0.22726457399103139</v>
      </c>
      <c r="Z54" s="62">
        <f>'Órdenes y Medidas'!C57/'Denuncias-Renuncias'!C54</f>
        <v>0.23269054178145088</v>
      </c>
    </row>
    <row r="55" spans="2:26" ht="20.100000000000001" customHeight="1" thickBot="1" x14ac:dyDescent="0.25">
      <c r="B55" s="4" t="s">
        <v>242</v>
      </c>
      <c r="C55" s="20">
        <v>1491</v>
      </c>
      <c r="D55" s="20">
        <v>904</v>
      </c>
      <c r="E55" s="20">
        <v>587</v>
      </c>
      <c r="F55" s="20">
        <v>8</v>
      </c>
      <c r="G55" s="20">
        <v>1499</v>
      </c>
      <c r="H55" s="20">
        <v>0</v>
      </c>
      <c r="I55" s="20">
        <v>5</v>
      </c>
      <c r="J55" s="20">
        <v>972</v>
      </c>
      <c r="K55" s="20">
        <v>43</v>
      </c>
      <c r="L55" s="20">
        <v>123</v>
      </c>
      <c r="M55" s="20">
        <v>98</v>
      </c>
      <c r="N55" s="20">
        <v>258</v>
      </c>
      <c r="O55" s="20">
        <v>60</v>
      </c>
      <c r="P55" s="20">
        <v>38</v>
      </c>
      <c r="Q55" s="20">
        <v>22</v>
      </c>
      <c r="R55" s="20">
        <v>1504607</v>
      </c>
      <c r="S55" s="20">
        <v>751919</v>
      </c>
      <c r="T55" s="60">
        <f t="shared" si="5"/>
        <v>9.9627344549108177</v>
      </c>
      <c r="U55" s="60">
        <f t="shared" si="6"/>
        <v>19.935657963158267</v>
      </c>
      <c r="V55" s="60">
        <f t="shared" si="8"/>
        <v>19.829263524395579</v>
      </c>
      <c r="W55" s="61">
        <f t="shared" si="7"/>
        <v>4.0026684456304203E-2</v>
      </c>
      <c r="X55" s="61">
        <f t="shared" si="9"/>
        <v>4.0241448692152917E-2</v>
      </c>
      <c r="Y55" s="62">
        <f>'Órdenes y Medidas'!C58/'Denuncias-Renuncias'!G55</f>
        <v>0.20080053368912609</v>
      </c>
      <c r="Z55" s="62">
        <f>'Órdenes y Medidas'!C58/'Denuncias-Renuncias'!C55</f>
        <v>0.20187793427230047</v>
      </c>
    </row>
    <row r="56" spans="2:26" ht="20.100000000000001" customHeight="1" thickBot="1" x14ac:dyDescent="0.25">
      <c r="B56" s="4" t="s">
        <v>243</v>
      </c>
      <c r="C56" s="20">
        <v>462</v>
      </c>
      <c r="D56" s="20">
        <v>263</v>
      </c>
      <c r="E56" s="20">
        <v>199</v>
      </c>
      <c r="F56" s="20">
        <v>0</v>
      </c>
      <c r="G56" s="20">
        <v>475</v>
      </c>
      <c r="H56" s="20">
        <v>2</v>
      </c>
      <c r="I56" s="20">
        <v>4</v>
      </c>
      <c r="J56" s="20">
        <v>316</v>
      </c>
      <c r="K56" s="20">
        <v>0</v>
      </c>
      <c r="L56" s="20">
        <v>82</v>
      </c>
      <c r="M56" s="20">
        <v>61</v>
      </c>
      <c r="N56" s="20">
        <v>10</v>
      </c>
      <c r="O56" s="20">
        <v>22</v>
      </c>
      <c r="P56" s="20">
        <v>11</v>
      </c>
      <c r="Q56" s="20">
        <v>11</v>
      </c>
      <c r="R56" s="20">
        <v>656487</v>
      </c>
      <c r="S56" s="20">
        <v>332086</v>
      </c>
      <c r="T56" s="60">
        <f t="shared" si="5"/>
        <v>7.2354821953823913</v>
      </c>
      <c r="U56" s="60">
        <f t="shared" si="6"/>
        <v>14.303523786007238</v>
      </c>
      <c r="V56" s="60">
        <f t="shared" si="8"/>
        <v>13.912058924495463</v>
      </c>
      <c r="W56" s="61">
        <f t="shared" si="7"/>
        <v>4.6315789473684213E-2</v>
      </c>
      <c r="X56" s="61">
        <f t="shared" si="9"/>
        <v>4.7619047619047616E-2</v>
      </c>
      <c r="Y56" s="62">
        <f>'Órdenes y Medidas'!C59/'Denuncias-Renuncias'!G56</f>
        <v>0.17684210526315788</v>
      </c>
      <c r="Z56" s="62">
        <f>'Órdenes y Medidas'!C59/'Denuncias-Renuncias'!C56</f>
        <v>0.18181818181818182</v>
      </c>
    </row>
    <row r="57" spans="2:26" ht="20.100000000000001" customHeight="1" thickBot="1" x14ac:dyDescent="0.25">
      <c r="B57" s="4" t="s">
        <v>244</v>
      </c>
      <c r="C57" s="20">
        <v>230</v>
      </c>
      <c r="D57" s="20">
        <v>140</v>
      </c>
      <c r="E57" s="20">
        <v>90</v>
      </c>
      <c r="F57" s="20">
        <v>0</v>
      </c>
      <c r="G57" s="20">
        <v>230</v>
      </c>
      <c r="H57" s="20">
        <v>5</v>
      </c>
      <c r="I57" s="20">
        <v>1</v>
      </c>
      <c r="J57" s="20">
        <v>139</v>
      </c>
      <c r="K57" s="20">
        <v>3</v>
      </c>
      <c r="L57" s="20">
        <v>74</v>
      </c>
      <c r="M57" s="20">
        <v>4</v>
      </c>
      <c r="N57" s="20">
        <v>4</v>
      </c>
      <c r="O57" s="20">
        <v>20</v>
      </c>
      <c r="P57" s="20">
        <v>11</v>
      </c>
      <c r="Q57" s="20">
        <v>9</v>
      </c>
      <c r="R57" s="20">
        <v>329857</v>
      </c>
      <c r="S57" s="20">
        <v>168351</v>
      </c>
      <c r="T57" s="60">
        <f t="shared" si="5"/>
        <v>6.9727184810387532</v>
      </c>
      <c r="U57" s="60">
        <f t="shared" si="6"/>
        <v>13.661932510053401</v>
      </c>
      <c r="V57" s="60">
        <f t="shared" si="8"/>
        <v>13.661932510053401</v>
      </c>
      <c r="W57" s="61">
        <f t="shared" si="7"/>
        <v>8.6956521739130432E-2</v>
      </c>
      <c r="X57" s="61">
        <f t="shared" si="9"/>
        <v>8.6956521739130432E-2</v>
      </c>
      <c r="Y57" s="62">
        <f>'Órdenes y Medidas'!C60/'Denuncias-Renuncias'!G57</f>
        <v>0.10434782608695652</v>
      </c>
      <c r="Z57" s="62">
        <f>'Órdenes y Medidas'!C60/'Denuncias-Renuncias'!C57</f>
        <v>0.10434782608695652</v>
      </c>
    </row>
    <row r="58" spans="2:26" ht="20.100000000000001" customHeight="1" thickBot="1" x14ac:dyDescent="0.25">
      <c r="B58" s="4" t="s">
        <v>270</v>
      </c>
      <c r="C58" s="20">
        <v>329</v>
      </c>
      <c r="D58" s="20">
        <v>241</v>
      </c>
      <c r="E58" s="20">
        <v>88</v>
      </c>
      <c r="F58" s="20">
        <v>0</v>
      </c>
      <c r="G58" s="20">
        <v>329</v>
      </c>
      <c r="H58" s="20">
        <v>20</v>
      </c>
      <c r="I58" s="20">
        <v>4</v>
      </c>
      <c r="J58" s="20">
        <v>179</v>
      </c>
      <c r="K58" s="20">
        <v>7</v>
      </c>
      <c r="L58" s="20">
        <v>84</v>
      </c>
      <c r="M58" s="20">
        <v>15</v>
      </c>
      <c r="N58" s="20">
        <v>20</v>
      </c>
      <c r="O58" s="20">
        <v>7</v>
      </c>
      <c r="P58" s="20">
        <v>5</v>
      </c>
      <c r="Q58" s="20">
        <v>2</v>
      </c>
      <c r="R58" s="20">
        <v>716530</v>
      </c>
      <c r="S58" s="20">
        <v>368280</v>
      </c>
      <c r="T58" s="60">
        <f t="shared" si="5"/>
        <v>4.5915732767644064</v>
      </c>
      <c r="U58" s="60">
        <f t="shared" si="6"/>
        <v>8.9334202237428055</v>
      </c>
      <c r="V58" s="60">
        <f t="shared" si="8"/>
        <v>8.9334202237428055</v>
      </c>
      <c r="W58" s="61">
        <f t="shared" si="7"/>
        <v>2.1276595744680851E-2</v>
      </c>
      <c r="X58" s="61">
        <f t="shared" si="9"/>
        <v>2.1276595744680851E-2</v>
      </c>
      <c r="Y58" s="62">
        <f>'Órdenes y Medidas'!C61/'Denuncias-Renuncias'!G58</f>
        <v>0.12462006079027356</v>
      </c>
      <c r="Z58" s="62">
        <f>'Órdenes y Medidas'!C61/'Denuncias-Renuncias'!C58</f>
        <v>0.12462006079027356</v>
      </c>
    </row>
    <row r="59" spans="2:26" ht="20.100000000000001" customHeight="1" thickBot="1" x14ac:dyDescent="0.25">
      <c r="B59" s="4" t="s">
        <v>246</v>
      </c>
      <c r="C59" s="20">
        <v>679</v>
      </c>
      <c r="D59" s="20">
        <v>431</v>
      </c>
      <c r="E59" s="20">
        <v>248</v>
      </c>
      <c r="F59" s="20">
        <v>1</v>
      </c>
      <c r="G59" s="20">
        <v>728</v>
      </c>
      <c r="H59" s="20">
        <v>40</v>
      </c>
      <c r="I59" s="20">
        <v>4</v>
      </c>
      <c r="J59" s="20">
        <v>426</v>
      </c>
      <c r="K59" s="20">
        <v>4</v>
      </c>
      <c r="L59" s="20">
        <v>208</v>
      </c>
      <c r="M59" s="20">
        <v>17</v>
      </c>
      <c r="N59" s="20">
        <v>29</v>
      </c>
      <c r="O59" s="20">
        <v>104</v>
      </c>
      <c r="P59" s="20">
        <v>62</v>
      </c>
      <c r="Q59" s="20">
        <v>42</v>
      </c>
      <c r="R59" s="20">
        <v>1142923</v>
      </c>
      <c r="S59" s="20">
        <v>593511</v>
      </c>
      <c r="T59" s="60">
        <f t="shared" si="5"/>
        <v>6.3696329499012627</v>
      </c>
      <c r="U59" s="60">
        <f t="shared" si="6"/>
        <v>12.265990015349338</v>
      </c>
      <c r="V59" s="60">
        <f t="shared" si="8"/>
        <v>11.440394533546977</v>
      </c>
      <c r="W59" s="61">
        <f t="shared" si="7"/>
        <v>0.14285714285714285</v>
      </c>
      <c r="X59" s="61">
        <f t="shared" si="9"/>
        <v>0.15316642120765833</v>
      </c>
      <c r="Y59" s="62">
        <f>'Órdenes y Medidas'!C62/'Denuncias-Renuncias'!G59</f>
        <v>0.13186813186813187</v>
      </c>
      <c r="Z59" s="62">
        <f>'Órdenes y Medidas'!C62/'Denuncias-Renuncias'!C59</f>
        <v>0.14138438880706922</v>
      </c>
    </row>
    <row r="60" spans="2:26" ht="20.100000000000001" customHeight="1" thickBot="1" x14ac:dyDescent="0.25">
      <c r="B60" s="4" t="s">
        <v>247</v>
      </c>
      <c r="C60" s="20">
        <v>195</v>
      </c>
      <c r="D60" s="20">
        <v>123</v>
      </c>
      <c r="E60" s="20">
        <v>72</v>
      </c>
      <c r="F60" s="20">
        <v>0</v>
      </c>
      <c r="G60" s="20">
        <v>195</v>
      </c>
      <c r="H60" s="20">
        <v>6</v>
      </c>
      <c r="I60" s="20">
        <v>0</v>
      </c>
      <c r="J60" s="20">
        <v>159</v>
      </c>
      <c r="K60" s="20">
        <v>0</v>
      </c>
      <c r="L60" s="20">
        <v>12</v>
      </c>
      <c r="M60" s="20">
        <v>18</v>
      </c>
      <c r="N60" s="20">
        <v>0</v>
      </c>
      <c r="O60" s="20">
        <v>17</v>
      </c>
      <c r="P60" s="20">
        <v>10</v>
      </c>
      <c r="Q60" s="20">
        <v>7</v>
      </c>
      <c r="R60" s="20">
        <v>315926</v>
      </c>
      <c r="S60" s="20">
        <v>160270</v>
      </c>
      <c r="T60" s="63">
        <f t="shared" si="5"/>
        <v>6.1723314953501776</v>
      </c>
      <c r="U60" s="63">
        <f t="shared" si="6"/>
        <v>12.166968241093155</v>
      </c>
      <c r="V60" s="63">
        <f t="shared" si="8"/>
        <v>12.166968241093155</v>
      </c>
      <c r="W60" s="64">
        <f t="shared" si="7"/>
        <v>8.7179487179487175E-2</v>
      </c>
      <c r="X60" s="64">
        <f t="shared" si="9"/>
        <v>8.7179487179487175E-2</v>
      </c>
      <c r="Y60" s="65">
        <f>'Órdenes y Medidas'!C63/'Denuncias-Renuncias'!G60</f>
        <v>0.37435897435897436</v>
      </c>
      <c r="Z60" s="65">
        <f>'Órdenes y Medidas'!C63/'Denuncias-Renuncias'!C60</f>
        <v>0.37435897435897436</v>
      </c>
    </row>
    <row r="61" spans="2:26" ht="20.100000000000001" customHeight="1" thickBot="1" x14ac:dyDescent="0.25">
      <c r="B61" s="7" t="s">
        <v>22</v>
      </c>
      <c r="C61" s="45">
        <f>SUM(C11:C60)</f>
        <v>34837</v>
      </c>
      <c r="D61" s="45">
        <f t="shared" ref="D61:Q61" si="10">SUM(D11:D60)</f>
        <v>23255</v>
      </c>
      <c r="E61" s="45">
        <f t="shared" si="10"/>
        <v>11582</v>
      </c>
      <c r="F61" s="45">
        <f>SUM(F11:F60)</f>
        <v>421</v>
      </c>
      <c r="G61" s="45">
        <f t="shared" si="10"/>
        <v>36185</v>
      </c>
      <c r="H61" s="45">
        <f t="shared" si="10"/>
        <v>1094</v>
      </c>
      <c r="I61" s="45">
        <f t="shared" si="10"/>
        <v>112</v>
      </c>
      <c r="J61" s="45">
        <f t="shared" si="10"/>
        <v>24534</v>
      </c>
      <c r="K61" s="45">
        <f t="shared" si="10"/>
        <v>500</v>
      </c>
      <c r="L61" s="45">
        <f t="shared" si="10"/>
        <v>5001</v>
      </c>
      <c r="M61" s="45">
        <f t="shared" si="10"/>
        <v>3614</v>
      </c>
      <c r="N61" s="45">
        <f t="shared" si="10"/>
        <v>1330</v>
      </c>
      <c r="O61" s="45">
        <f t="shared" si="10"/>
        <v>3723</v>
      </c>
      <c r="P61" s="45">
        <f t="shared" si="10"/>
        <v>2319</v>
      </c>
      <c r="Q61" s="45">
        <f t="shared" si="10"/>
        <v>1404</v>
      </c>
      <c r="R61" s="45">
        <f t="shared" ref="R61:S61" si="11">SUM(R11:R60)</f>
        <v>47329981</v>
      </c>
      <c r="S61" s="45">
        <f t="shared" si="11"/>
        <v>24132357</v>
      </c>
      <c r="T61" s="66">
        <f>+(G61/R61)*10000</f>
        <v>7.6452597773069044</v>
      </c>
      <c r="U61" s="66">
        <f>+(G61/S61)*10000</f>
        <v>14.994391140492409</v>
      </c>
      <c r="V61" s="66">
        <f t="shared" si="8"/>
        <v>14.435805006531274</v>
      </c>
      <c r="W61" s="67">
        <f>+O61/G61</f>
        <v>0.10288793699046567</v>
      </c>
      <c r="X61" s="67">
        <f t="shared" si="9"/>
        <v>0.10686913339265723</v>
      </c>
      <c r="Y61" s="67">
        <f>'Órdenes y Medidas'!C64/'Denuncias-Renuncias'!G61</f>
        <v>0.25206577311040484</v>
      </c>
      <c r="Z61" s="67">
        <f>'Órdenes y Medidas'!C64/'Denuncias-Renuncias'!C61</f>
        <v>0.26181933002267704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58"/>
    </row>
    <row r="65" spans="18:18" x14ac:dyDescent="0.2">
      <c r="R65" t="s">
        <v>295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110" t="s">
        <v>153</v>
      </c>
      <c r="D9" s="110" t="s">
        <v>130</v>
      </c>
      <c r="E9" s="112" t="s">
        <v>131</v>
      </c>
      <c r="F9" s="113"/>
      <c r="G9" s="114"/>
      <c r="H9" s="114" t="s">
        <v>152</v>
      </c>
      <c r="I9" s="110" t="s">
        <v>133</v>
      </c>
    </row>
    <row r="10" spans="2:9" ht="83.25" customHeight="1" thickBot="1" x14ac:dyDescent="0.25">
      <c r="B10" s="10"/>
      <c r="C10" s="111"/>
      <c r="D10" s="111"/>
      <c r="E10" s="46" t="s">
        <v>146</v>
      </c>
      <c r="F10" s="47" t="s">
        <v>147</v>
      </c>
      <c r="G10" s="48" t="s">
        <v>148</v>
      </c>
      <c r="H10" s="115"/>
      <c r="I10" s="111"/>
    </row>
    <row r="11" spans="2:9" ht="20.100000000000001" customHeight="1" thickBot="1" x14ac:dyDescent="0.25">
      <c r="B11" s="3" t="s">
        <v>198</v>
      </c>
      <c r="C11" s="68">
        <f>+IF('Denuncias-Renuncias'!$G11=0,"-",IF('Denuncias-Renuncias'!H11=0,"-",('Denuncias-Renuncias'!H11/'Denuncias-Renuncias'!$G11)))</f>
        <v>1.2626262626262626E-2</v>
      </c>
      <c r="D11" s="68" t="str">
        <f>+IF('Denuncias-Renuncias'!$G11=0,"-",IF('Denuncias-Renuncias'!I11=0,"-",('Denuncias-Renuncias'!I11/'Denuncias-Renuncias'!$G11)))</f>
        <v>-</v>
      </c>
      <c r="E11" s="68">
        <f>+IF('Denuncias-Renuncias'!$G11=0,"-",IF('Denuncias-Renuncias'!J11=0,"-",('Denuncias-Renuncias'!J11/'Denuncias-Renuncias'!$G11)))</f>
        <v>0.78282828282828287</v>
      </c>
      <c r="F11" s="68">
        <f>+IF('Denuncias-Renuncias'!$G11=0,"-",IF('Denuncias-Renuncias'!K11=0,"-",('Denuncias-Renuncias'!K11/'Denuncias-Renuncias'!$G11)))</f>
        <v>1.2626262626262627E-3</v>
      </c>
      <c r="G11" s="68">
        <f>+IF('Denuncias-Renuncias'!$G11=0,"-",IF('Denuncias-Renuncias'!L11=0,"-",('Denuncias-Renuncias'!L11/'Denuncias-Renuncias'!$G11)))</f>
        <v>5.9343434343434344E-2</v>
      </c>
      <c r="H11" s="68">
        <f>+IF('Denuncias-Renuncias'!$G11=0,"-",IF('Denuncias-Renuncias'!M11=0,"-",('Denuncias-Renuncias'!M11/'Denuncias-Renuncias'!$G11)))</f>
        <v>8.5858585858585856E-2</v>
      </c>
      <c r="I11" s="68">
        <f>+IF('Denuncias-Renuncias'!$G11=0,"-",IF('Denuncias-Renuncias'!N11=0,"-",('Denuncias-Renuncias'!N11/'Denuncias-Renuncias'!$G11)))</f>
        <v>5.808080808080808E-2</v>
      </c>
    </row>
    <row r="12" spans="2:9" ht="20.100000000000001" customHeight="1" thickBot="1" x14ac:dyDescent="0.25">
      <c r="B12" s="4" t="s">
        <v>199</v>
      </c>
      <c r="C12" s="69">
        <f>+IF('Denuncias-Renuncias'!$G12=0,"-",IF('Denuncias-Renuncias'!H12=0,"-",('Denuncias-Renuncias'!H12/'Denuncias-Renuncias'!$G12)))</f>
        <v>1.2224938875305624E-2</v>
      </c>
      <c r="D12" s="69">
        <f>+IF('Denuncias-Renuncias'!$G12=0,"-",IF('Denuncias-Renuncias'!I12=0,"-",('Denuncias-Renuncias'!I12/'Denuncias-Renuncias'!$G12)))</f>
        <v>8.1499592502037486E-4</v>
      </c>
      <c r="E12" s="69">
        <f>+IF('Denuncias-Renuncias'!$G12=0,"-",IF('Denuncias-Renuncias'!J12=0,"-",('Denuncias-Renuncias'!J12/'Denuncias-Renuncias'!$G12)))</f>
        <v>0.70415647921760394</v>
      </c>
      <c r="F12" s="69">
        <f>+IF('Denuncias-Renuncias'!$G12=0,"-",IF('Denuncias-Renuncias'!K12=0,"-",('Denuncias-Renuncias'!K12/'Denuncias-Renuncias'!$G12)))</f>
        <v>1.3854930725346373E-2</v>
      </c>
      <c r="G12" s="69">
        <f>+IF('Denuncias-Renuncias'!$G12=0,"-",IF('Denuncias-Renuncias'!L12=0,"-",('Denuncias-Renuncias'!L12/'Denuncias-Renuncias'!$G12)))</f>
        <v>7.5794621026894868E-2</v>
      </c>
      <c r="H12" s="69">
        <f>+IF('Denuncias-Renuncias'!$G12=0,"-",IF('Denuncias-Renuncias'!M12=0,"-",('Denuncias-Renuncias'!M12/'Denuncias-Renuncias'!$G12)))</f>
        <v>7.3349633251833746E-2</v>
      </c>
      <c r="I12" s="69">
        <f>+IF('Denuncias-Renuncias'!$G12=0,"-",IF('Denuncias-Renuncias'!N12=0,"-",('Denuncias-Renuncias'!N12/'Denuncias-Renuncias'!$G12)))</f>
        <v>0.11980440097799511</v>
      </c>
    </row>
    <row r="13" spans="2:9" ht="20.100000000000001" customHeight="1" thickBot="1" x14ac:dyDescent="0.25">
      <c r="B13" s="4" t="s">
        <v>200</v>
      </c>
      <c r="C13" s="70">
        <f>+IF('Denuncias-Renuncias'!$G13=0,"-",IF('Denuncias-Renuncias'!H13=0,"-",('Denuncias-Renuncias'!H13/'Denuncias-Renuncias'!$G13)))</f>
        <v>0.13499111900532859</v>
      </c>
      <c r="D13" s="69" t="str">
        <f>+IF('Denuncias-Renuncias'!$G13=0,"-",IF('Denuncias-Renuncias'!I13=0,"-",('Denuncias-Renuncias'!I13/'Denuncias-Renuncias'!$G13)))</f>
        <v>-</v>
      </c>
      <c r="E13" s="69">
        <f>+IF('Denuncias-Renuncias'!$G13=0,"-",IF('Denuncias-Renuncias'!J13=0,"-",('Denuncias-Renuncias'!J13/'Denuncias-Renuncias'!$G13)))</f>
        <v>0.73357015985790408</v>
      </c>
      <c r="F13" s="69">
        <f>+IF('Denuncias-Renuncias'!$G13=0,"-",IF('Denuncias-Renuncias'!K13=0,"-",('Denuncias-Renuncias'!K13/'Denuncias-Renuncias'!$G13)))</f>
        <v>1.7761989342806395E-3</v>
      </c>
      <c r="G13" s="69">
        <f>+IF('Denuncias-Renuncias'!$G13=0,"-",IF('Denuncias-Renuncias'!L13=0,"-",('Denuncias-Renuncias'!L13/'Denuncias-Renuncias'!$G13)))</f>
        <v>1.2433392539964476E-2</v>
      </c>
      <c r="H13" s="69">
        <f>+IF('Denuncias-Renuncias'!$G13=0,"-",IF('Denuncias-Renuncias'!M13=0,"-",('Denuncias-Renuncias'!M13/'Denuncias-Renuncias'!$G13)))</f>
        <v>0.10834813499111901</v>
      </c>
      <c r="I13" s="69">
        <f>+IF('Denuncias-Renuncias'!$G13=0,"-",IF('Denuncias-Renuncias'!N13=0,"-",('Denuncias-Renuncias'!N13/'Denuncias-Renuncias'!$G13)))</f>
        <v>8.8809946714031966E-3</v>
      </c>
    </row>
    <row r="14" spans="2:9" ht="20.100000000000001" customHeight="1" thickBot="1" x14ac:dyDescent="0.25">
      <c r="B14" s="4" t="s">
        <v>201</v>
      </c>
      <c r="C14" s="71">
        <f>+IF('Denuncias-Renuncias'!$G14=0,"-",IF('Denuncias-Renuncias'!H14=0,"-",('Denuncias-Renuncias'!H14/'Denuncias-Renuncias'!$G14)))</f>
        <v>5.4171180931744311E-3</v>
      </c>
      <c r="D14" s="69" t="str">
        <f>+IF('Denuncias-Renuncias'!$G14=0,"-",IF('Denuncias-Renuncias'!I14=0,"-",('Denuncias-Renuncias'!I14/'Denuncias-Renuncias'!$G14)))</f>
        <v>-</v>
      </c>
      <c r="E14" s="69">
        <f>+IF('Denuncias-Renuncias'!$G14=0,"-",IF('Denuncias-Renuncias'!J14=0,"-",('Denuncias-Renuncias'!J14/'Denuncias-Renuncias'!$G14)))</f>
        <v>0.76706392199349949</v>
      </c>
      <c r="F14" s="69">
        <f>+IF('Denuncias-Renuncias'!$G14=0,"-",IF('Denuncias-Renuncias'!K14=0,"-",('Denuncias-Renuncias'!K14/'Denuncias-Renuncias'!$G14)))</f>
        <v>1.7334777898158179E-2</v>
      </c>
      <c r="G14" s="69">
        <f>+IF('Denuncias-Renuncias'!$G14=0,"-",IF('Denuncias-Renuncias'!L14=0,"-",('Denuncias-Renuncias'!L14/'Denuncias-Renuncias'!$G14)))</f>
        <v>9.1007583965330444E-2</v>
      </c>
      <c r="H14" s="69">
        <f>+IF('Denuncias-Renuncias'!$G14=0,"-",IF('Denuncias-Renuncias'!M14=0,"-",('Denuncias-Renuncias'!M14/'Denuncias-Renuncias'!$G14)))</f>
        <v>0.11267605633802817</v>
      </c>
      <c r="I14" s="69">
        <f>+IF('Denuncias-Renuncias'!$G14=0,"-",IF('Denuncias-Renuncias'!N14=0,"-",('Denuncias-Renuncias'!N14/'Denuncias-Renuncias'!$G14)))</f>
        <v>6.5005417118093175E-3</v>
      </c>
    </row>
    <row r="15" spans="2:9" ht="20.100000000000001" customHeight="1" thickBot="1" x14ac:dyDescent="0.25">
      <c r="B15" s="4" t="s">
        <v>202</v>
      </c>
      <c r="C15" s="71">
        <f>+IF('Denuncias-Renuncias'!$G15=0,"-",IF('Denuncias-Renuncias'!H15=0,"-",('Denuncias-Renuncias'!H15/'Denuncias-Renuncias'!$G15)))</f>
        <v>1.37524557956778E-2</v>
      </c>
      <c r="D15" s="69" t="str">
        <f>+IF('Denuncias-Renuncias'!$G15=0,"-",IF('Denuncias-Renuncias'!I15=0,"-",('Denuncias-Renuncias'!I15/'Denuncias-Renuncias'!$G15)))</f>
        <v>-</v>
      </c>
      <c r="E15" s="69">
        <f>+IF('Denuncias-Renuncias'!$G15=0,"-",IF('Denuncias-Renuncias'!J15=0,"-",('Denuncias-Renuncias'!J15/'Denuncias-Renuncias'!$G15)))</f>
        <v>0.76031434184675839</v>
      </c>
      <c r="F15" s="69" t="str">
        <f>+IF('Denuncias-Renuncias'!$G15=0,"-",IF('Denuncias-Renuncias'!K15=0,"-",('Denuncias-Renuncias'!K15/'Denuncias-Renuncias'!$G15)))</f>
        <v>-</v>
      </c>
      <c r="G15" s="69">
        <f>+IF('Denuncias-Renuncias'!$G15=0,"-",IF('Denuncias-Renuncias'!L15=0,"-",('Denuncias-Renuncias'!L15/'Denuncias-Renuncias'!$G15)))</f>
        <v>5.1080550098231828E-2</v>
      </c>
      <c r="H15" s="69">
        <f>+IF('Denuncias-Renuncias'!$G15=0,"-",IF('Denuncias-Renuncias'!M15=0,"-",('Denuncias-Renuncias'!M15/'Denuncias-Renuncias'!$G15)))</f>
        <v>0.16306483300589392</v>
      </c>
      <c r="I15" s="69">
        <f>+IF('Denuncias-Renuncias'!$G15=0,"-",IF('Denuncias-Renuncias'!N15=0,"-",('Denuncias-Renuncias'!N15/'Denuncias-Renuncias'!$G15)))</f>
        <v>1.1787819253438114E-2</v>
      </c>
    </row>
    <row r="16" spans="2:9" ht="20.100000000000001" customHeight="1" thickBot="1" x14ac:dyDescent="0.25">
      <c r="B16" s="4" t="s">
        <v>203</v>
      </c>
      <c r="C16" s="71">
        <f>+IF('Denuncias-Renuncias'!$G16=0,"-",IF('Denuncias-Renuncias'!H16=0,"-",('Denuncias-Renuncias'!H16/'Denuncias-Renuncias'!$G16)))</f>
        <v>6.6666666666666671E-3</v>
      </c>
      <c r="D16" s="69" t="str">
        <f>+IF('Denuncias-Renuncias'!$G16=0,"-",IF('Denuncias-Renuncias'!I16=0,"-",('Denuncias-Renuncias'!I16/'Denuncias-Renuncias'!$G16)))</f>
        <v>-</v>
      </c>
      <c r="E16" s="69">
        <f>+IF('Denuncias-Renuncias'!$G16=0,"-",IF('Denuncias-Renuncias'!J16=0,"-",('Denuncias-Renuncias'!J16/'Denuncias-Renuncias'!$G16)))</f>
        <v>0.68444444444444441</v>
      </c>
      <c r="F16" s="69">
        <f>+IF('Denuncias-Renuncias'!$G16=0,"-",IF('Denuncias-Renuncias'!K16=0,"-",('Denuncias-Renuncias'!K16/'Denuncias-Renuncias'!$G16)))</f>
        <v>3.111111111111111E-2</v>
      </c>
      <c r="G16" s="69">
        <f>+IF('Denuncias-Renuncias'!$G16=0,"-",IF('Denuncias-Renuncias'!L16=0,"-",('Denuncias-Renuncias'!L16/'Denuncias-Renuncias'!$G16)))</f>
        <v>0.16444444444444445</v>
      </c>
      <c r="H16" s="69">
        <f>+IF('Denuncias-Renuncias'!$G16=0,"-",IF('Denuncias-Renuncias'!M16=0,"-",('Denuncias-Renuncias'!M16/'Denuncias-Renuncias'!$G16)))</f>
        <v>7.1111111111111111E-2</v>
      </c>
      <c r="I16" s="69">
        <f>+IF('Denuncias-Renuncias'!$G16=0,"-",IF('Denuncias-Renuncias'!N16=0,"-",('Denuncias-Renuncias'!N16/'Denuncias-Renuncias'!$G16)))</f>
        <v>4.2222222222222223E-2</v>
      </c>
    </row>
    <row r="17" spans="2:9" ht="20.100000000000001" customHeight="1" thickBot="1" x14ac:dyDescent="0.25">
      <c r="B17" s="4" t="s">
        <v>204</v>
      </c>
      <c r="C17" s="71">
        <f>+IF('Denuncias-Renuncias'!$G17=0,"-",IF('Denuncias-Renuncias'!H17=0,"-",('Denuncias-Renuncias'!H17/'Denuncias-Renuncias'!$G17)))</f>
        <v>2.2249690976514216E-2</v>
      </c>
      <c r="D17" s="69">
        <f>+IF('Denuncias-Renuncias'!$G17=0,"-",IF('Denuncias-Renuncias'!I17=0,"-",('Denuncias-Renuncias'!I17/'Denuncias-Renuncias'!$G17)))</f>
        <v>8.65265760197775E-3</v>
      </c>
      <c r="E17" s="69">
        <f>+IF('Denuncias-Renuncias'!$G17=0,"-",IF('Denuncias-Renuncias'!J17=0,"-",('Denuncias-Renuncias'!J17/'Denuncias-Renuncias'!$G17)))</f>
        <v>0.73671199011124844</v>
      </c>
      <c r="F17" s="69">
        <f>+IF('Denuncias-Renuncias'!$G17=0,"-",IF('Denuncias-Renuncias'!K17=0,"-",('Denuncias-Renuncias'!K17/'Denuncias-Renuncias'!$G17)))</f>
        <v>8.034610630407911E-3</v>
      </c>
      <c r="G17" s="69">
        <f>+IF('Denuncias-Renuncias'!$G17=0,"-",IF('Denuncias-Renuncias'!L17=0,"-",('Denuncias-Renuncias'!L17/'Denuncias-Renuncias'!$G17)))</f>
        <v>0.16069221260815822</v>
      </c>
      <c r="H17" s="69">
        <f>+IF('Denuncias-Renuncias'!$G17=0,"-",IF('Denuncias-Renuncias'!M17=0,"-",('Denuncias-Renuncias'!M17/'Denuncias-Renuncias'!$G17)))</f>
        <v>4.573547589616811E-2</v>
      </c>
      <c r="I17" s="69">
        <f>+IF('Denuncias-Renuncias'!$G17=0,"-",IF('Denuncias-Renuncias'!N17=0,"-",('Denuncias-Renuncias'!N17/'Denuncias-Renuncias'!$G17)))</f>
        <v>1.7923362175525339E-2</v>
      </c>
    </row>
    <row r="18" spans="2:9" ht="20.100000000000001" customHeight="1" thickBot="1" x14ac:dyDescent="0.25">
      <c r="B18" s="4" t="s">
        <v>205</v>
      </c>
      <c r="C18" s="71">
        <f>+IF('Denuncias-Renuncias'!$G18=0,"-",IF('Denuncias-Renuncias'!H18=0,"-",('Denuncias-Renuncias'!H18/'Denuncias-Renuncias'!$G18)))</f>
        <v>5.3676470588235291E-2</v>
      </c>
      <c r="D18" s="69" t="str">
        <f>+IF('Denuncias-Renuncias'!$G18=0,"-",IF('Denuncias-Renuncias'!I18=0,"-",('Denuncias-Renuncias'!I18/'Denuncias-Renuncias'!$G18)))</f>
        <v>-</v>
      </c>
      <c r="E18" s="69">
        <f>+IF('Denuncias-Renuncias'!$G18=0,"-",IF('Denuncias-Renuncias'!J18=0,"-",('Denuncias-Renuncias'!J18/'Denuncias-Renuncias'!$G18)))</f>
        <v>0.70367647058823535</v>
      </c>
      <c r="F18" s="69">
        <f>+IF('Denuncias-Renuncias'!$G18=0,"-",IF('Denuncias-Renuncias'!K18=0,"-",('Denuncias-Renuncias'!K18/'Denuncias-Renuncias'!$G18)))</f>
        <v>3.6764705882352941E-3</v>
      </c>
      <c r="G18" s="69">
        <f>+IF('Denuncias-Renuncias'!$G18=0,"-",IF('Denuncias-Renuncias'!L18=0,"-",('Denuncias-Renuncias'!L18/'Denuncias-Renuncias'!$G18)))</f>
        <v>0.10955882352941176</v>
      </c>
      <c r="H18" s="69">
        <f>+IF('Denuncias-Renuncias'!$G18=0,"-",IF('Denuncias-Renuncias'!M18=0,"-",('Denuncias-Renuncias'!M18/'Denuncias-Renuncias'!$G18)))</f>
        <v>0.12573529411764706</v>
      </c>
      <c r="I18" s="69">
        <f>+IF('Denuncias-Renuncias'!$G18=0,"-",IF('Denuncias-Renuncias'!N18=0,"-",('Denuncias-Renuncias'!N18/'Denuncias-Renuncias'!$G18)))</f>
        <v>3.6764705882352941E-3</v>
      </c>
    </row>
    <row r="19" spans="2:9" ht="20.100000000000001" customHeight="1" thickBot="1" x14ac:dyDescent="0.25">
      <c r="B19" s="4" t="s">
        <v>206</v>
      </c>
      <c r="C19" s="71">
        <f>+IF('Denuncias-Renuncias'!$G19=0,"-",IF('Denuncias-Renuncias'!H19=0,"-",('Denuncias-Renuncias'!H19/'Denuncias-Renuncias'!$G19)))</f>
        <v>1.1627906976744186E-2</v>
      </c>
      <c r="D19" s="69">
        <f>+IF('Denuncias-Renuncias'!$G19=0,"-",IF('Denuncias-Renuncias'!I19=0,"-",('Denuncias-Renuncias'!I19/'Denuncias-Renuncias'!$G19)))</f>
        <v>0.11627906976744186</v>
      </c>
      <c r="E19" s="69">
        <f>+IF('Denuncias-Renuncias'!$G19=0,"-",IF('Denuncias-Renuncias'!J19=0,"-",('Denuncias-Renuncias'!J19/'Denuncias-Renuncias'!$G19)))</f>
        <v>0.68604651162790697</v>
      </c>
      <c r="F19" s="69">
        <f>+IF('Denuncias-Renuncias'!$G19=0,"-",IF('Denuncias-Renuncias'!K19=0,"-",('Denuncias-Renuncias'!K19/'Denuncias-Renuncias'!$G19)))</f>
        <v>1.1627906976744186E-2</v>
      </c>
      <c r="G19" s="69">
        <f>+IF('Denuncias-Renuncias'!$G19=0,"-",IF('Denuncias-Renuncias'!L19=0,"-",('Denuncias-Renuncias'!L19/'Denuncias-Renuncias'!$G19)))</f>
        <v>8.1395348837209308E-2</v>
      </c>
      <c r="H19" s="69">
        <f>+IF('Denuncias-Renuncias'!$G19=0,"-",IF('Denuncias-Renuncias'!M19=0,"-",('Denuncias-Renuncias'!M19/'Denuncias-Renuncias'!$G19)))</f>
        <v>4.6511627906976744E-2</v>
      </c>
      <c r="I19" s="69">
        <f>+IF('Denuncias-Renuncias'!$G19=0,"-",IF('Denuncias-Renuncias'!N19=0,"-",('Denuncias-Renuncias'!N19/'Denuncias-Renuncias'!$G19)))</f>
        <v>4.6511627906976744E-2</v>
      </c>
    </row>
    <row r="20" spans="2:9" ht="20.100000000000001" customHeight="1" thickBot="1" x14ac:dyDescent="0.25">
      <c r="B20" s="4" t="s">
        <v>207</v>
      </c>
      <c r="C20" s="71" t="str">
        <f>+IF('Denuncias-Renuncias'!$G20=0,"-",IF('Denuncias-Renuncias'!H20=0,"-",('Denuncias-Renuncias'!H20/'Denuncias-Renuncias'!$G20)))</f>
        <v>-</v>
      </c>
      <c r="D20" s="69" t="str">
        <f>+IF('Denuncias-Renuncias'!$G20=0,"-",IF('Denuncias-Renuncias'!I20=0,"-",('Denuncias-Renuncias'!I20/'Denuncias-Renuncias'!$G20)))</f>
        <v>-</v>
      </c>
      <c r="E20" s="69">
        <f>+IF('Denuncias-Renuncias'!$G20=0,"-",IF('Denuncias-Renuncias'!J20=0,"-",('Denuncias-Renuncias'!J20/'Denuncias-Renuncias'!$G20)))</f>
        <v>0.80701754385964908</v>
      </c>
      <c r="F20" s="69">
        <f>+IF('Denuncias-Renuncias'!$G20=0,"-",IF('Denuncias-Renuncias'!K20=0,"-",('Denuncias-Renuncias'!K20/'Denuncias-Renuncias'!$G20)))</f>
        <v>0.10526315789473684</v>
      </c>
      <c r="G20" s="69">
        <f>+IF('Denuncias-Renuncias'!$G20=0,"-",IF('Denuncias-Renuncias'!L20=0,"-",('Denuncias-Renuncias'!L20/'Denuncias-Renuncias'!$G20)))</f>
        <v>1.7543859649122806E-2</v>
      </c>
      <c r="H20" s="69">
        <f>+IF('Denuncias-Renuncias'!$G20=0,"-",IF('Denuncias-Renuncias'!M20=0,"-",('Denuncias-Renuncias'!M20/'Denuncias-Renuncias'!$G20)))</f>
        <v>7.0175438596491224E-2</v>
      </c>
      <c r="I20" s="69" t="str">
        <f>+IF('Denuncias-Renuncias'!$G20=0,"-",IF('Denuncias-Renuncias'!N20=0,"-",('Denuncias-Renuncias'!N20/'Denuncias-Renuncias'!$G20)))</f>
        <v>-</v>
      </c>
    </row>
    <row r="21" spans="2:9" ht="20.100000000000001" customHeight="1" thickBot="1" x14ac:dyDescent="0.25">
      <c r="B21" s="4" t="s">
        <v>208</v>
      </c>
      <c r="C21" s="71">
        <f>+IF('Denuncias-Renuncias'!$G21=0,"-",IF('Denuncias-Renuncias'!H21=0,"-",('Denuncias-Renuncias'!H21/'Denuncias-Renuncias'!$G21)))</f>
        <v>7.0796460176991149E-3</v>
      </c>
      <c r="D21" s="69" t="str">
        <f>+IF('Denuncias-Renuncias'!$G21=0,"-",IF('Denuncias-Renuncias'!I21=0,"-",('Denuncias-Renuncias'!I21/'Denuncias-Renuncias'!$G21)))</f>
        <v>-</v>
      </c>
      <c r="E21" s="69">
        <f>+IF('Denuncias-Renuncias'!$G21=0,"-",IF('Denuncias-Renuncias'!J21=0,"-",('Denuncias-Renuncias'!J21/'Denuncias-Renuncias'!$G21)))</f>
        <v>0.59823008849557524</v>
      </c>
      <c r="F21" s="69">
        <f>+IF('Denuncias-Renuncias'!$G21=0,"-",IF('Denuncias-Renuncias'!K21=0,"-",('Denuncias-Renuncias'!K21/'Denuncias-Renuncias'!$G21)))</f>
        <v>1.415929203539823E-2</v>
      </c>
      <c r="G21" s="69">
        <f>+IF('Denuncias-Renuncias'!$G21=0,"-",IF('Denuncias-Renuncias'!L21=0,"-",('Denuncias-Renuncias'!L21/'Denuncias-Renuncias'!$G21)))</f>
        <v>0.2831858407079646</v>
      </c>
      <c r="H21" s="69">
        <f>+IF('Denuncias-Renuncias'!$G21=0,"-",IF('Denuncias-Renuncias'!M21=0,"-",('Denuncias-Renuncias'!M21/'Denuncias-Renuncias'!$G21)))</f>
        <v>9.7345132743362831E-2</v>
      </c>
      <c r="I21" s="69" t="str">
        <f>+IF('Denuncias-Renuncias'!$G21=0,"-",IF('Denuncias-Renuncias'!N21=0,"-",('Denuncias-Renuncias'!N21/'Denuncias-Renuncias'!$G21)))</f>
        <v>-</v>
      </c>
    </row>
    <row r="22" spans="2:9" ht="20.100000000000001" customHeight="1" thickBot="1" x14ac:dyDescent="0.25">
      <c r="B22" s="4" t="s">
        <v>209</v>
      </c>
      <c r="C22" s="71" t="str">
        <f>+IF('Denuncias-Renuncias'!$G22=0,"-",IF('Denuncias-Renuncias'!H22=0,"-",('Denuncias-Renuncias'!H22/'Denuncias-Renuncias'!$G22)))</f>
        <v>-</v>
      </c>
      <c r="D22" s="69" t="str">
        <f>+IF('Denuncias-Renuncias'!$G22=0,"-",IF('Denuncias-Renuncias'!I22=0,"-",('Denuncias-Renuncias'!I22/'Denuncias-Renuncias'!$G22)))</f>
        <v>-</v>
      </c>
      <c r="E22" s="69">
        <f>+IF('Denuncias-Renuncias'!$G22=0,"-",IF('Denuncias-Renuncias'!J22=0,"-",('Denuncias-Renuncias'!J22/'Denuncias-Renuncias'!$G22)))</f>
        <v>0.62857142857142856</v>
      </c>
      <c r="F22" s="69">
        <f>+IF('Denuncias-Renuncias'!$G22=0,"-",IF('Denuncias-Renuncias'!K22=0,"-",('Denuncias-Renuncias'!K22/'Denuncias-Renuncias'!$G22)))</f>
        <v>1.2030075187969926E-2</v>
      </c>
      <c r="G22" s="69">
        <f>+IF('Denuncias-Renuncias'!$G22=0,"-",IF('Denuncias-Renuncias'!L22=0,"-",('Denuncias-Renuncias'!L22/'Denuncias-Renuncias'!$G22)))</f>
        <v>0.13233082706766916</v>
      </c>
      <c r="H22" s="69">
        <f>+IF('Denuncias-Renuncias'!$G22=0,"-",IF('Denuncias-Renuncias'!M22=0,"-",('Denuncias-Renuncias'!M22/'Denuncias-Renuncias'!$G22)))</f>
        <v>0.15639097744360902</v>
      </c>
      <c r="I22" s="69">
        <f>+IF('Denuncias-Renuncias'!$G22=0,"-",IF('Denuncias-Renuncias'!N22=0,"-",('Denuncias-Renuncias'!N22/'Denuncias-Renuncias'!$G22)))</f>
        <v>7.067669172932331E-2</v>
      </c>
    </row>
    <row r="23" spans="2:9" ht="20.100000000000001" customHeight="1" thickBot="1" x14ac:dyDescent="0.25">
      <c r="B23" s="4" t="s">
        <v>210</v>
      </c>
      <c r="C23" s="71">
        <f>+IF('Denuncias-Renuncias'!$G23=0,"-",IF('Denuncias-Renuncias'!H23=0,"-",('Denuncias-Renuncias'!H23/'Denuncias-Renuncias'!$G23)))</f>
        <v>3.3788641265276781E-2</v>
      </c>
      <c r="D23" s="69">
        <f>+IF('Denuncias-Renuncias'!$G23=0,"-",IF('Denuncias-Renuncias'!I23=0,"-",('Denuncias-Renuncias'!I23/'Denuncias-Renuncias'!$G23)))</f>
        <v>1.0783608914450037E-2</v>
      </c>
      <c r="E23" s="69">
        <f>+IF('Denuncias-Renuncias'!$G23=0,"-",IF('Denuncias-Renuncias'!J23=0,"-",('Denuncias-Renuncias'!J23/'Denuncias-Renuncias'!$G23)))</f>
        <v>0.64198418404025881</v>
      </c>
      <c r="F23" s="69">
        <f>+IF('Denuncias-Renuncias'!$G23=0,"-",IF('Denuncias-Renuncias'!K23=0,"-",('Denuncias-Renuncias'!K23/'Denuncias-Renuncias'!$G23)))</f>
        <v>1.4378145219266714E-2</v>
      </c>
      <c r="G23" s="69">
        <f>+IF('Denuncias-Renuncias'!$G23=0,"-",IF('Denuncias-Renuncias'!L23=0,"-",('Denuncias-Renuncias'!L23/'Denuncias-Renuncias'!$G23)))</f>
        <v>0.20129403306973401</v>
      </c>
      <c r="H23" s="69">
        <f>+IF('Denuncias-Renuncias'!$G23=0,"-",IF('Denuncias-Renuncias'!M23=0,"-",('Denuncias-Renuncias'!M23/'Denuncias-Renuncias'!$G23)))</f>
        <v>9.2020129403306977E-2</v>
      </c>
      <c r="I23" s="69">
        <f>+IF('Denuncias-Renuncias'!$G23=0,"-",IF('Denuncias-Renuncias'!N23=0,"-",('Denuncias-Renuncias'!N23/'Denuncias-Renuncias'!$G23)))</f>
        <v>5.7512580877066861E-3</v>
      </c>
    </row>
    <row r="24" spans="2:9" ht="20.100000000000001" customHeight="1" thickBot="1" x14ac:dyDescent="0.25">
      <c r="B24" s="4" t="s">
        <v>211</v>
      </c>
      <c r="C24" s="71">
        <f>+IF('Denuncias-Renuncias'!$G24=0,"-",IF('Denuncias-Renuncias'!H24=0,"-",('Denuncias-Renuncias'!H24/'Denuncias-Renuncias'!$G24)))</f>
        <v>3.5650623885918001E-3</v>
      </c>
      <c r="D24" s="69" t="str">
        <f>+IF('Denuncias-Renuncias'!$G24=0,"-",IF('Denuncias-Renuncias'!I24=0,"-",('Denuncias-Renuncias'!I24/'Denuncias-Renuncias'!$G24)))</f>
        <v>-</v>
      </c>
      <c r="E24" s="69">
        <f>+IF('Denuncias-Renuncias'!$G24=0,"-",IF('Denuncias-Renuncias'!J24=0,"-",('Denuncias-Renuncias'!J24/'Denuncias-Renuncias'!$G24)))</f>
        <v>0.62121212121212122</v>
      </c>
      <c r="F24" s="69">
        <f>+IF('Denuncias-Renuncias'!$G24=0,"-",IF('Denuncias-Renuncias'!K24=0,"-",('Denuncias-Renuncias'!K24/'Denuncias-Renuncias'!$G24)))</f>
        <v>1.9607843137254902E-2</v>
      </c>
      <c r="G24" s="69">
        <f>+IF('Denuncias-Renuncias'!$G24=0,"-",IF('Denuncias-Renuncias'!L24=0,"-",('Denuncias-Renuncias'!L24/'Denuncias-Renuncias'!$G24)))</f>
        <v>9.6256684491978606E-2</v>
      </c>
      <c r="H24" s="69">
        <f>+IF('Denuncias-Renuncias'!$G24=0,"-",IF('Denuncias-Renuncias'!M24=0,"-",('Denuncias-Renuncias'!M24/'Denuncias-Renuncias'!$G24)))</f>
        <v>0.19607843137254902</v>
      </c>
      <c r="I24" s="69">
        <f>+IF('Denuncias-Renuncias'!$G24=0,"-",IF('Denuncias-Renuncias'!N24=0,"-",('Denuncias-Renuncias'!N24/'Denuncias-Renuncias'!$G24)))</f>
        <v>6.3279857397504455E-2</v>
      </c>
    </row>
    <row r="25" spans="2:9" ht="20.100000000000001" customHeight="1" thickBot="1" x14ac:dyDescent="0.25">
      <c r="B25" s="4" t="s">
        <v>212</v>
      </c>
      <c r="C25" s="71">
        <f>+IF('Denuncias-Renuncias'!$G25=0,"-",IF('Denuncias-Renuncias'!H25=0,"-",('Denuncias-Renuncias'!H25/'Denuncias-Renuncias'!$G25)))</f>
        <v>5.8762886597938144E-2</v>
      </c>
      <c r="D25" s="69">
        <f>+IF('Denuncias-Renuncias'!$G25=0,"-",IF('Denuncias-Renuncias'!I25=0,"-",('Denuncias-Renuncias'!I25/'Denuncias-Renuncias'!$G25)))</f>
        <v>3.092783505154639E-3</v>
      </c>
      <c r="E25" s="69">
        <f>+IF('Denuncias-Renuncias'!$G25=0,"-",IF('Denuncias-Renuncias'!J25=0,"-",('Denuncias-Renuncias'!J25/'Denuncias-Renuncias'!$G25)))</f>
        <v>0.8206185567010309</v>
      </c>
      <c r="F25" s="69">
        <f>+IF('Denuncias-Renuncias'!$G25=0,"-",IF('Denuncias-Renuncias'!K25=0,"-",('Denuncias-Renuncias'!K25/'Denuncias-Renuncias'!$G25)))</f>
        <v>1.5463917525773196E-2</v>
      </c>
      <c r="G25" s="69">
        <f>+IF('Denuncias-Renuncias'!$G25=0,"-",IF('Denuncias-Renuncias'!L25=0,"-",('Denuncias-Renuncias'!L25/'Denuncias-Renuncias'!$G25)))</f>
        <v>5.4639175257731959E-2</v>
      </c>
      <c r="H25" s="69">
        <f>+IF('Denuncias-Renuncias'!$G25=0,"-",IF('Denuncias-Renuncias'!M25=0,"-",('Denuncias-Renuncias'!M25/'Denuncias-Renuncias'!$G25)))</f>
        <v>4.7422680412371132E-2</v>
      </c>
      <c r="I25" s="69" t="str">
        <f>+IF('Denuncias-Renuncias'!$G25=0,"-",IF('Denuncias-Renuncias'!N25=0,"-",('Denuncias-Renuncias'!N25/'Denuncias-Renuncias'!$G25)))</f>
        <v>-</v>
      </c>
    </row>
    <row r="26" spans="2:9" ht="20.100000000000001" customHeight="1" thickBot="1" x14ac:dyDescent="0.25">
      <c r="B26" s="5" t="s">
        <v>213</v>
      </c>
      <c r="C26" s="71">
        <f>+IF('Denuncias-Renuncias'!$G26=0,"-",IF('Denuncias-Renuncias'!H26=0,"-",('Denuncias-Renuncias'!H26/'Denuncias-Renuncias'!$G26)))</f>
        <v>2.2075055187637969E-3</v>
      </c>
      <c r="D26" s="69" t="str">
        <f>+IF('Denuncias-Renuncias'!$G26=0,"-",IF('Denuncias-Renuncias'!I26=0,"-",('Denuncias-Renuncias'!I26/'Denuncias-Renuncias'!$G26)))</f>
        <v>-</v>
      </c>
      <c r="E26" s="69">
        <f>+IF('Denuncias-Renuncias'!$G26=0,"-",IF('Denuncias-Renuncias'!J26=0,"-",('Denuncias-Renuncias'!J26/'Denuncias-Renuncias'!$G26)))</f>
        <v>0.58057395143487855</v>
      </c>
      <c r="F26" s="69">
        <f>+IF('Denuncias-Renuncias'!$G26=0,"-",IF('Denuncias-Renuncias'!K26=0,"-",('Denuncias-Renuncias'!K26/'Denuncias-Renuncias'!$G26)))</f>
        <v>2.6490066225165563E-2</v>
      </c>
      <c r="G26" s="69">
        <f>+IF('Denuncias-Renuncias'!$G26=0,"-",IF('Denuncias-Renuncias'!L26=0,"-",('Denuncias-Renuncias'!L26/'Denuncias-Renuncias'!$G26)))</f>
        <v>5.7395143487858721E-2</v>
      </c>
      <c r="H26" s="69">
        <f>+IF('Denuncias-Renuncias'!$G26=0,"-",IF('Denuncias-Renuncias'!M26=0,"-",('Denuncias-Renuncias'!M26/'Denuncias-Renuncias'!$G26)))</f>
        <v>0.1545253863134658</v>
      </c>
      <c r="I26" s="69">
        <f>+IF('Denuncias-Renuncias'!$G26=0,"-",IF('Denuncias-Renuncias'!N26=0,"-",('Denuncias-Renuncias'!N26/'Denuncias-Renuncias'!$G26)))</f>
        <v>0.17880794701986755</v>
      </c>
    </row>
    <row r="27" spans="2:9" ht="20.100000000000001" customHeight="1" thickBot="1" x14ac:dyDescent="0.25">
      <c r="B27" s="6" t="s">
        <v>214</v>
      </c>
      <c r="C27" s="71" t="str">
        <f>+IF('Denuncias-Renuncias'!$G27=0,"-",IF('Denuncias-Renuncias'!H27=0,"-",('Denuncias-Renuncias'!H27/'Denuncias-Renuncias'!$G27)))</f>
        <v>-</v>
      </c>
      <c r="D27" s="69" t="str">
        <f>+IF('Denuncias-Renuncias'!$G27=0,"-",IF('Denuncias-Renuncias'!I27=0,"-",('Denuncias-Renuncias'!I27/'Denuncias-Renuncias'!$G27)))</f>
        <v>-</v>
      </c>
      <c r="E27" s="69">
        <f>+IF('Denuncias-Renuncias'!$G27=0,"-",IF('Denuncias-Renuncias'!J27=0,"-",('Denuncias-Renuncias'!J27/'Denuncias-Renuncias'!$G27)))</f>
        <v>0.88059701492537312</v>
      </c>
      <c r="F27" s="69">
        <f>+IF('Denuncias-Renuncias'!$G27=0,"-",IF('Denuncias-Renuncias'!K27=0,"-",('Denuncias-Renuncias'!K27/'Denuncias-Renuncias'!$G27)))</f>
        <v>4.4776119402985072E-2</v>
      </c>
      <c r="G27" s="69">
        <f>+IF('Denuncias-Renuncias'!$G27=0,"-",IF('Denuncias-Renuncias'!L27=0,"-",('Denuncias-Renuncias'!L27/'Denuncias-Renuncias'!$G27)))</f>
        <v>5.9701492537313432E-2</v>
      </c>
      <c r="H27" s="69" t="str">
        <f>+IF('Denuncias-Renuncias'!$G27=0,"-",IF('Denuncias-Renuncias'!M27=0,"-",('Denuncias-Renuncias'!M27/'Denuncias-Renuncias'!$G27)))</f>
        <v>-</v>
      </c>
      <c r="I27" s="69">
        <f>+IF('Denuncias-Renuncias'!$G27=0,"-",IF('Denuncias-Renuncias'!N27=0,"-",('Denuncias-Renuncias'!N27/'Denuncias-Renuncias'!$G27)))</f>
        <v>1.4925373134328358E-2</v>
      </c>
    </row>
    <row r="28" spans="2:9" ht="20.100000000000001" customHeight="1" thickBot="1" x14ac:dyDescent="0.25">
      <c r="B28" s="4" t="s">
        <v>215</v>
      </c>
      <c r="C28" s="71">
        <f>+IF('Denuncias-Renuncias'!$G28=0,"-",IF('Denuncias-Renuncias'!H28=0,"-",('Denuncias-Renuncias'!H28/'Denuncias-Renuncias'!$G28)))</f>
        <v>3.125E-2</v>
      </c>
      <c r="D28" s="69">
        <f>+IF('Denuncias-Renuncias'!$G28=0,"-",IF('Denuncias-Renuncias'!I28=0,"-",('Denuncias-Renuncias'!I28/'Denuncias-Renuncias'!$G28)))</f>
        <v>4.464285714285714E-3</v>
      </c>
      <c r="E28" s="69">
        <f>+IF('Denuncias-Renuncias'!$G28=0,"-",IF('Denuncias-Renuncias'!J28=0,"-",('Denuncias-Renuncias'!J28/'Denuncias-Renuncias'!$G28)))</f>
        <v>0.7232142857142857</v>
      </c>
      <c r="F28" s="69">
        <f>+IF('Denuncias-Renuncias'!$G28=0,"-",IF('Denuncias-Renuncias'!K28=0,"-",('Denuncias-Renuncias'!K28/'Denuncias-Renuncias'!$G28)))</f>
        <v>2.6785714285714284E-2</v>
      </c>
      <c r="G28" s="69">
        <f>+IF('Denuncias-Renuncias'!$G28=0,"-",IF('Denuncias-Renuncias'!L28=0,"-",('Denuncias-Renuncias'!L28/'Denuncias-Renuncias'!$G28)))</f>
        <v>9.8214285714285712E-2</v>
      </c>
      <c r="H28" s="69">
        <f>+IF('Denuncias-Renuncias'!$G28=0,"-",IF('Denuncias-Renuncias'!M28=0,"-",('Denuncias-Renuncias'!M28/'Denuncias-Renuncias'!$G28)))</f>
        <v>7.5892857142857137E-2</v>
      </c>
      <c r="I28" s="69">
        <f>+IF('Denuncias-Renuncias'!$G28=0,"-",IF('Denuncias-Renuncias'!N28=0,"-",('Denuncias-Renuncias'!N28/'Denuncias-Renuncias'!$G28)))</f>
        <v>4.0178571428571432E-2</v>
      </c>
    </row>
    <row r="29" spans="2:9" ht="20.100000000000001" customHeight="1" thickBot="1" x14ac:dyDescent="0.25">
      <c r="B29" s="4" t="s">
        <v>216</v>
      </c>
      <c r="C29" s="71">
        <f>+IF('Denuncias-Renuncias'!$G29=0,"-",IF('Denuncias-Renuncias'!H29=0,"-",('Denuncias-Renuncias'!H29/'Denuncias-Renuncias'!$G29)))</f>
        <v>1.5706806282722512E-2</v>
      </c>
      <c r="D29" s="69">
        <f>+IF('Denuncias-Renuncias'!$G29=0,"-",IF('Denuncias-Renuncias'!I29=0,"-",('Denuncias-Renuncias'!I29/'Denuncias-Renuncias'!$G29)))</f>
        <v>5.235602094240838E-3</v>
      </c>
      <c r="E29" s="69">
        <f>+IF('Denuncias-Renuncias'!$G29=0,"-",IF('Denuncias-Renuncias'!J29=0,"-",('Denuncias-Renuncias'!J29/'Denuncias-Renuncias'!$G29)))</f>
        <v>0.81675392670157065</v>
      </c>
      <c r="F29" s="69">
        <f>+IF('Denuncias-Renuncias'!$G29=0,"-",IF('Denuncias-Renuncias'!K29=0,"-",('Denuncias-Renuncias'!K29/'Denuncias-Renuncias'!$G29)))</f>
        <v>1.0471204188481676E-2</v>
      </c>
      <c r="G29" s="69">
        <f>+IF('Denuncias-Renuncias'!$G29=0,"-",IF('Denuncias-Renuncias'!L29=0,"-",('Denuncias-Renuncias'!L29/'Denuncias-Renuncias'!$G29)))</f>
        <v>0.1256544502617801</v>
      </c>
      <c r="H29" s="69">
        <f>+IF('Denuncias-Renuncias'!$G29=0,"-",IF('Denuncias-Renuncias'!M29=0,"-",('Denuncias-Renuncias'!M29/'Denuncias-Renuncias'!$G29)))</f>
        <v>2.6178010471204188E-2</v>
      </c>
      <c r="I29" s="69" t="str">
        <f>+IF('Denuncias-Renuncias'!$G29=0,"-",IF('Denuncias-Renuncias'!N29=0,"-",('Denuncias-Renuncias'!N29/'Denuncias-Renuncias'!$G29)))</f>
        <v>-</v>
      </c>
    </row>
    <row r="30" spans="2:9" ht="20.100000000000001" customHeight="1" thickBot="1" x14ac:dyDescent="0.25">
      <c r="B30" s="4" t="s">
        <v>217</v>
      </c>
      <c r="C30" s="71" t="str">
        <f>+IF('Denuncias-Renuncias'!$G30=0,"-",IF('Denuncias-Renuncias'!H30=0,"-",('Denuncias-Renuncias'!H30/'Denuncias-Renuncias'!$G30)))</f>
        <v>-</v>
      </c>
      <c r="D30" s="69" t="str">
        <f>+IF('Denuncias-Renuncias'!$G30=0,"-",IF('Denuncias-Renuncias'!I30=0,"-",('Denuncias-Renuncias'!I30/'Denuncias-Renuncias'!$G30)))</f>
        <v>-</v>
      </c>
      <c r="E30" s="69">
        <f>+IF('Denuncias-Renuncias'!$G30=0,"-",IF('Denuncias-Renuncias'!J30=0,"-",('Denuncias-Renuncias'!J30/'Denuncias-Renuncias'!$G30)))</f>
        <v>0.89473684210526316</v>
      </c>
      <c r="F30" s="69">
        <f>+IF('Denuncias-Renuncias'!$G30=0,"-",IF('Denuncias-Renuncias'!K30=0,"-",('Denuncias-Renuncias'!K30/'Denuncias-Renuncias'!$G30)))</f>
        <v>2.6315789473684209E-2</v>
      </c>
      <c r="G30" s="69">
        <f>+IF('Denuncias-Renuncias'!$G30=0,"-",IF('Denuncias-Renuncias'!L30=0,"-",('Denuncias-Renuncias'!L30/'Denuncias-Renuncias'!$G30)))</f>
        <v>6.5789473684210523E-2</v>
      </c>
      <c r="H30" s="69">
        <f>+IF('Denuncias-Renuncias'!$G30=0,"-",IF('Denuncias-Renuncias'!M30=0,"-",('Denuncias-Renuncias'!M30/'Denuncias-Renuncias'!$G30)))</f>
        <v>1.3157894736842105E-2</v>
      </c>
      <c r="I30" s="69" t="str">
        <f>+IF('Denuncias-Renuncias'!$G30=0,"-",IF('Denuncias-Renuncias'!N30=0,"-",('Denuncias-Renuncias'!N30/'Denuncias-Renuncias'!$G30)))</f>
        <v>-</v>
      </c>
    </row>
    <row r="31" spans="2:9" ht="20.100000000000001" customHeight="1" thickBot="1" x14ac:dyDescent="0.25">
      <c r="B31" s="4" t="s">
        <v>218</v>
      </c>
      <c r="C31" s="71">
        <f>+IF('Denuncias-Renuncias'!$G31=0,"-",IF('Denuncias-Renuncias'!H31=0,"-",('Denuncias-Renuncias'!H31/'Denuncias-Renuncias'!$G31)))</f>
        <v>1.6666666666666666E-2</v>
      </c>
      <c r="D31" s="69">
        <f>+IF('Denuncias-Renuncias'!$G31=0,"-",IF('Denuncias-Renuncias'!I31=0,"-",('Denuncias-Renuncias'!I31/'Denuncias-Renuncias'!$G31)))</f>
        <v>8.3333333333333332E-3</v>
      </c>
      <c r="E31" s="69">
        <f>+IF('Denuncias-Renuncias'!$G31=0,"-",IF('Denuncias-Renuncias'!J31=0,"-",('Denuncias-Renuncias'!J31/'Denuncias-Renuncias'!$G31)))</f>
        <v>0.58333333333333337</v>
      </c>
      <c r="F31" s="69">
        <f>+IF('Denuncias-Renuncias'!$G31=0,"-",IF('Denuncias-Renuncias'!K31=0,"-",('Denuncias-Renuncias'!K31/'Denuncias-Renuncias'!$G31)))</f>
        <v>1.6666666666666666E-2</v>
      </c>
      <c r="G31" s="69">
        <f>+IF('Denuncias-Renuncias'!$G31=0,"-",IF('Denuncias-Renuncias'!L31=0,"-",('Denuncias-Renuncias'!L31/'Denuncias-Renuncias'!$G31)))</f>
        <v>0.375</v>
      </c>
      <c r="H31" s="69" t="str">
        <f>+IF('Denuncias-Renuncias'!$G31=0,"-",IF('Denuncias-Renuncias'!M31=0,"-",('Denuncias-Renuncias'!M31/'Denuncias-Renuncias'!$G31)))</f>
        <v>-</v>
      </c>
      <c r="I31" s="69" t="str">
        <f>+IF('Denuncias-Renuncias'!$G31=0,"-",IF('Denuncias-Renuncias'!N31=0,"-",('Denuncias-Renuncias'!N31/'Denuncias-Renuncias'!$G31)))</f>
        <v>-</v>
      </c>
    </row>
    <row r="32" spans="2:9" ht="20.100000000000001" customHeight="1" thickBot="1" x14ac:dyDescent="0.25">
      <c r="B32" s="4" t="s">
        <v>219</v>
      </c>
      <c r="C32" s="71" t="str">
        <f>+IF('Denuncias-Renuncias'!$G32=0,"-",IF('Denuncias-Renuncias'!H32=0,"-",('Denuncias-Renuncias'!H32/'Denuncias-Renuncias'!$G32)))</f>
        <v>-</v>
      </c>
      <c r="D32" s="69" t="str">
        <f>+IF('Denuncias-Renuncias'!$G32=0,"-",IF('Denuncias-Renuncias'!I32=0,"-",('Denuncias-Renuncias'!I32/'Denuncias-Renuncias'!$G32)))</f>
        <v>-</v>
      </c>
      <c r="E32" s="69">
        <f>+IF('Denuncias-Renuncias'!$G32=0,"-",IF('Denuncias-Renuncias'!J32=0,"-",('Denuncias-Renuncias'!J32/'Denuncias-Renuncias'!$G32)))</f>
        <v>0.98529411764705888</v>
      </c>
      <c r="F32" s="69" t="str">
        <f>+IF('Denuncias-Renuncias'!$G32=0,"-",IF('Denuncias-Renuncias'!K32=0,"-",('Denuncias-Renuncias'!K32/'Denuncias-Renuncias'!$G32)))</f>
        <v>-</v>
      </c>
      <c r="G32" s="69">
        <f>+IF('Denuncias-Renuncias'!$G32=0,"-",IF('Denuncias-Renuncias'!L32=0,"-",('Denuncias-Renuncias'!L32/'Denuncias-Renuncias'!$G32)))</f>
        <v>1.4705882352941176E-2</v>
      </c>
      <c r="H32" s="69" t="str">
        <f>+IF('Denuncias-Renuncias'!$G32=0,"-",IF('Denuncias-Renuncias'!M32=0,"-",('Denuncias-Renuncias'!M32/'Denuncias-Renuncias'!$G32)))</f>
        <v>-</v>
      </c>
      <c r="I32" s="69" t="str">
        <f>+IF('Denuncias-Renuncias'!$G32=0,"-",IF('Denuncias-Renuncias'!N32=0,"-",('Denuncias-Renuncias'!N32/'Denuncias-Renuncias'!$G32)))</f>
        <v>-</v>
      </c>
    </row>
    <row r="33" spans="2:9" ht="20.100000000000001" customHeight="1" thickBot="1" x14ac:dyDescent="0.25">
      <c r="B33" s="4" t="s">
        <v>220</v>
      </c>
      <c r="C33" s="71" t="str">
        <f>+IF('Denuncias-Renuncias'!$G33=0,"-",IF('Denuncias-Renuncias'!H33=0,"-",('Denuncias-Renuncias'!H33/'Denuncias-Renuncias'!$G33)))</f>
        <v>-</v>
      </c>
      <c r="D33" s="69" t="str">
        <f>+IF('Denuncias-Renuncias'!$G33=0,"-",IF('Denuncias-Renuncias'!I33=0,"-",('Denuncias-Renuncias'!I33/'Denuncias-Renuncias'!$G33)))</f>
        <v>-</v>
      </c>
      <c r="E33" s="69">
        <f>+IF('Denuncias-Renuncias'!$G33=0,"-",IF('Denuncias-Renuncias'!J33=0,"-",('Denuncias-Renuncias'!J33/'Denuncias-Renuncias'!$G33)))</f>
        <v>0.75</v>
      </c>
      <c r="F33" s="69" t="str">
        <f>+IF('Denuncias-Renuncias'!$G33=0,"-",IF('Denuncias-Renuncias'!K33=0,"-",('Denuncias-Renuncias'!K33/'Denuncias-Renuncias'!$G33)))</f>
        <v>-</v>
      </c>
      <c r="G33" s="69">
        <f>+IF('Denuncias-Renuncias'!$G33=0,"-",IF('Denuncias-Renuncias'!L33=0,"-",('Denuncias-Renuncias'!L33/'Denuncias-Renuncias'!$G33)))</f>
        <v>0.1875</v>
      </c>
      <c r="H33" s="69" t="str">
        <f>+IF('Denuncias-Renuncias'!$G33=0,"-",IF('Denuncias-Renuncias'!M33=0,"-",('Denuncias-Renuncias'!M33/'Denuncias-Renuncias'!$G33)))</f>
        <v>-</v>
      </c>
      <c r="I33" s="69">
        <f>+IF('Denuncias-Renuncias'!$G33=0,"-",IF('Denuncias-Renuncias'!N33=0,"-",('Denuncias-Renuncias'!N33/'Denuncias-Renuncias'!$G33)))</f>
        <v>6.25E-2</v>
      </c>
    </row>
    <row r="34" spans="2:9" ht="20.100000000000001" customHeight="1" thickBot="1" x14ac:dyDescent="0.25">
      <c r="B34" s="4" t="s">
        <v>221</v>
      </c>
      <c r="C34" s="71" t="str">
        <f>+IF('Denuncias-Renuncias'!$G34=0,"-",IF('Denuncias-Renuncias'!H34=0,"-",('Denuncias-Renuncias'!H34/'Denuncias-Renuncias'!$G34)))</f>
        <v>-</v>
      </c>
      <c r="D34" s="69" t="str">
        <f>+IF('Denuncias-Renuncias'!$G34=0,"-",IF('Denuncias-Renuncias'!I34=0,"-",('Denuncias-Renuncias'!I34/'Denuncias-Renuncias'!$G34)))</f>
        <v>-</v>
      </c>
      <c r="E34" s="69">
        <f>+IF('Denuncias-Renuncias'!$G34=0,"-",IF('Denuncias-Renuncias'!J34=0,"-",('Denuncias-Renuncias'!J34/'Denuncias-Renuncias'!$G34)))</f>
        <v>0.5714285714285714</v>
      </c>
      <c r="F34" s="69">
        <f>+IF('Denuncias-Renuncias'!$G34=0,"-",IF('Denuncias-Renuncias'!K34=0,"-",('Denuncias-Renuncias'!K34/'Denuncias-Renuncias'!$G34)))</f>
        <v>1.6611295681063124E-2</v>
      </c>
      <c r="G34" s="69">
        <f>+IF('Denuncias-Renuncias'!$G34=0,"-",IF('Denuncias-Renuncias'!L34=0,"-",('Denuncias-Renuncias'!L34/'Denuncias-Renuncias'!$G34)))</f>
        <v>0.40863787375415284</v>
      </c>
      <c r="H34" s="69">
        <f>+IF('Denuncias-Renuncias'!$G34=0,"-",IF('Denuncias-Renuncias'!M34=0,"-",('Denuncias-Renuncias'!M34/'Denuncias-Renuncias'!$G34)))</f>
        <v>3.3222591362126247E-3</v>
      </c>
      <c r="I34" s="69" t="str">
        <f>+IF('Denuncias-Renuncias'!$G34=0,"-",IF('Denuncias-Renuncias'!N34=0,"-",('Denuncias-Renuncias'!N34/'Denuncias-Renuncias'!$G34)))</f>
        <v>-</v>
      </c>
    </row>
    <row r="35" spans="2:9" ht="20.100000000000001" customHeight="1" thickBot="1" x14ac:dyDescent="0.25">
      <c r="B35" s="4" t="s">
        <v>222</v>
      </c>
      <c r="C35" s="71">
        <f>+IF('Denuncias-Renuncias'!$G35=0,"-",IF('Denuncias-Renuncias'!H35=0,"-",('Denuncias-Renuncias'!H35/'Denuncias-Renuncias'!$G35)))</f>
        <v>1.6666666666666666E-2</v>
      </c>
      <c r="D35" s="69">
        <f>+IF('Denuncias-Renuncias'!$G35=0,"-",IF('Denuncias-Renuncias'!I35=0,"-",('Denuncias-Renuncias'!I35/'Denuncias-Renuncias'!$G35)))</f>
        <v>3.3333333333333333E-2</v>
      </c>
      <c r="E35" s="69">
        <f>+IF('Denuncias-Renuncias'!$G35=0,"-",IF('Denuncias-Renuncias'!J35=0,"-",('Denuncias-Renuncias'!J35/'Denuncias-Renuncias'!$G35)))</f>
        <v>0.8</v>
      </c>
      <c r="F35" s="69">
        <f>+IF('Denuncias-Renuncias'!$G35=0,"-",IF('Denuncias-Renuncias'!K35=0,"-",('Denuncias-Renuncias'!K35/'Denuncias-Renuncias'!$G35)))</f>
        <v>3.3333333333333333E-2</v>
      </c>
      <c r="G35" s="69">
        <f>+IF('Denuncias-Renuncias'!$G35=0,"-",IF('Denuncias-Renuncias'!L35=0,"-",('Denuncias-Renuncias'!L35/'Denuncias-Renuncias'!$G35)))</f>
        <v>0.1</v>
      </c>
      <c r="H35" s="69">
        <f>+IF('Denuncias-Renuncias'!$G35=0,"-",IF('Denuncias-Renuncias'!M35=0,"-",('Denuncias-Renuncias'!M35/'Denuncias-Renuncias'!$G35)))</f>
        <v>1.6666666666666666E-2</v>
      </c>
      <c r="I35" s="69" t="str">
        <f>+IF('Denuncias-Renuncias'!$G35=0,"-",IF('Denuncias-Renuncias'!N35=0,"-",('Denuncias-Renuncias'!N35/'Denuncias-Renuncias'!$G35)))</f>
        <v>-</v>
      </c>
    </row>
    <row r="36" spans="2:9" ht="20.100000000000001" customHeight="1" thickBot="1" x14ac:dyDescent="0.25">
      <c r="B36" s="4" t="s">
        <v>223</v>
      </c>
      <c r="C36" s="71">
        <f>+IF('Denuncias-Renuncias'!$G36=0,"-",IF('Denuncias-Renuncias'!H36=0,"-",('Denuncias-Renuncias'!H36/'Denuncias-Renuncias'!$G36)))</f>
        <v>5.1813471502590676E-3</v>
      </c>
      <c r="D36" s="69" t="str">
        <f>+IF('Denuncias-Renuncias'!$G36=0,"-",IF('Denuncias-Renuncias'!I36=0,"-",('Denuncias-Renuncias'!I36/'Denuncias-Renuncias'!$G36)))</f>
        <v>-</v>
      </c>
      <c r="E36" s="69">
        <f>+IF('Denuncias-Renuncias'!$G36=0,"-",IF('Denuncias-Renuncias'!J36=0,"-",('Denuncias-Renuncias'!J36/'Denuncias-Renuncias'!$G36)))</f>
        <v>0.94818652849740936</v>
      </c>
      <c r="F36" s="69">
        <f>+IF('Denuncias-Renuncias'!$G36=0,"-",IF('Denuncias-Renuncias'!K36=0,"-",('Denuncias-Renuncias'!K36/'Denuncias-Renuncias'!$G36)))</f>
        <v>5.1813471502590676E-3</v>
      </c>
      <c r="G36" s="69">
        <f>+IF('Denuncias-Renuncias'!$G36=0,"-",IF('Denuncias-Renuncias'!L36=0,"-",('Denuncias-Renuncias'!L36/'Denuncias-Renuncias'!$G36)))</f>
        <v>4.145077720207254E-2</v>
      </c>
      <c r="H36" s="69" t="str">
        <f>+IF('Denuncias-Renuncias'!$G36=0,"-",IF('Denuncias-Renuncias'!M36=0,"-",('Denuncias-Renuncias'!M36/'Denuncias-Renuncias'!$G36)))</f>
        <v>-</v>
      </c>
      <c r="I36" s="69" t="str">
        <f>+IF('Denuncias-Renuncias'!$G36=0,"-",IF('Denuncias-Renuncias'!N36=0,"-",('Denuncias-Renuncias'!N36/'Denuncias-Renuncias'!$G36)))</f>
        <v>-</v>
      </c>
    </row>
    <row r="37" spans="2:9" ht="20.100000000000001" customHeight="1" thickBot="1" x14ac:dyDescent="0.25">
      <c r="B37" s="4" t="s">
        <v>224</v>
      </c>
      <c r="C37" s="71">
        <f>+IF('Denuncias-Renuncias'!$G37=0,"-",IF('Denuncias-Renuncias'!H37=0,"-",('Denuncias-Renuncias'!H37/'Denuncias-Renuncias'!$G37)))</f>
        <v>1.9704433497536946E-2</v>
      </c>
      <c r="D37" s="69" t="str">
        <f>+IF('Denuncias-Renuncias'!$G37=0,"-",IF('Denuncias-Renuncias'!I37=0,"-",('Denuncias-Renuncias'!I37/'Denuncias-Renuncias'!$G37)))</f>
        <v>-</v>
      </c>
      <c r="E37" s="69">
        <f>+IF('Denuncias-Renuncias'!$G37=0,"-",IF('Denuncias-Renuncias'!J37=0,"-",('Denuncias-Renuncias'!J37/'Denuncias-Renuncias'!$G37)))</f>
        <v>0.62561576354679804</v>
      </c>
      <c r="F37" s="69">
        <f>+IF('Denuncias-Renuncias'!$G37=0,"-",IF('Denuncias-Renuncias'!K37=0,"-",('Denuncias-Renuncias'!K37/'Denuncias-Renuncias'!$G37)))</f>
        <v>4.1871921182266007E-2</v>
      </c>
      <c r="G37" s="69">
        <f>+IF('Denuncias-Renuncias'!$G37=0,"-",IF('Denuncias-Renuncias'!L37=0,"-",('Denuncias-Renuncias'!L37/'Denuncias-Renuncias'!$G37)))</f>
        <v>0.10098522167487685</v>
      </c>
      <c r="H37" s="69">
        <f>+IF('Denuncias-Renuncias'!$G37=0,"-",IF('Denuncias-Renuncias'!M37=0,"-",('Denuncias-Renuncias'!M37/'Denuncias-Renuncias'!$G37)))</f>
        <v>0.20689655172413793</v>
      </c>
      <c r="I37" s="69">
        <f>+IF('Denuncias-Renuncias'!$G37=0,"-",IF('Denuncias-Renuncias'!N37=0,"-",('Denuncias-Renuncias'!N37/'Denuncias-Renuncias'!$G37)))</f>
        <v>4.9261083743842365E-3</v>
      </c>
    </row>
    <row r="38" spans="2:9" ht="20.100000000000001" customHeight="1" thickBot="1" x14ac:dyDescent="0.25">
      <c r="B38" s="4" t="s">
        <v>225</v>
      </c>
      <c r="C38" s="71">
        <f>+IF('Denuncias-Renuncias'!$G38=0,"-",IF('Denuncias-Renuncias'!H38=0,"-",('Denuncias-Renuncias'!H38/'Denuncias-Renuncias'!$G38)))</f>
        <v>0.33333333333333331</v>
      </c>
      <c r="D38" s="69" t="str">
        <f>+IF('Denuncias-Renuncias'!$G38=0,"-",IF('Denuncias-Renuncias'!I38=0,"-",('Denuncias-Renuncias'!I38/'Denuncias-Renuncias'!$G38)))</f>
        <v>-</v>
      </c>
      <c r="E38" s="69">
        <f>+IF('Denuncias-Renuncias'!$G38=0,"-",IF('Denuncias-Renuncias'!J38=0,"-",('Denuncias-Renuncias'!J38/'Denuncias-Renuncias'!$G38)))</f>
        <v>0.48275862068965519</v>
      </c>
      <c r="F38" s="69">
        <f>+IF('Denuncias-Renuncias'!$G38=0,"-",IF('Denuncias-Renuncias'!K38=0,"-",('Denuncias-Renuncias'!K38/'Denuncias-Renuncias'!$G38)))</f>
        <v>1.1494252873563218E-2</v>
      </c>
      <c r="G38" s="69">
        <f>+IF('Denuncias-Renuncias'!$G38=0,"-",IF('Denuncias-Renuncias'!L38=0,"-",('Denuncias-Renuncias'!L38/'Denuncias-Renuncias'!$G38)))</f>
        <v>5.7471264367816091E-2</v>
      </c>
      <c r="H38" s="69">
        <f>+IF('Denuncias-Renuncias'!$G38=0,"-",IF('Denuncias-Renuncias'!M38=0,"-",('Denuncias-Renuncias'!M38/'Denuncias-Renuncias'!$G38)))</f>
        <v>9.1954022988505746E-2</v>
      </c>
      <c r="I38" s="69">
        <f>+IF('Denuncias-Renuncias'!$G38=0,"-",IF('Denuncias-Renuncias'!N38=0,"-",('Denuncias-Renuncias'!N38/'Denuncias-Renuncias'!$G38)))</f>
        <v>2.2988505747126436E-2</v>
      </c>
    </row>
    <row r="39" spans="2:9" ht="20.100000000000001" customHeight="1" thickBot="1" x14ac:dyDescent="0.25">
      <c r="B39" s="4" t="s">
        <v>226</v>
      </c>
      <c r="C39" s="71">
        <f>+IF('Denuncias-Renuncias'!$G39=0,"-",IF('Denuncias-Renuncias'!H39=0,"-",('Denuncias-Renuncias'!H39/'Denuncias-Renuncias'!$G39)))</f>
        <v>1.6853932584269662E-2</v>
      </c>
      <c r="D39" s="69" t="str">
        <f>+IF('Denuncias-Renuncias'!$G39=0,"-",IF('Denuncias-Renuncias'!I39=0,"-",('Denuncias-Renuncias'!I39/'Denuncias-Renuncias'!$G39)))</f>
        <v>-</v>
      </c>
      <c r="E39" s="69">
        <f>+IF('Denuncias-Renuncias'!$G39=0,"-",IF('Denuncias-Renuncias'!J39=0,"-",('Denuncias-Renuncias'!J39/'Denuncias-Renuncias'!$G39)))</f>
        <v>0.7359550561797753</v>
      </c>
      <c r="F39" s="69">
        <f>+IF('Denuncias-Renuncias'!$G39=0,"-",IF('Denuncias-Renuncias'!K39=0,"-",('Denuncias-Renuncias'!K39/'Denuncias-Renuncias'!$G39)))</f>
        <v>1.6853932584269662E-2</v>
      </c>
      <c r="G39" s="69">
        <f>+IF('Denuncias-Renuncias'!$G39=0,"-",IF('Denuncias-Renuncias'!L39=0,"-",('Denuncias-Renuncias'!L39/'Denuncias-Renuncias'!$G39)))</f>
        <v>5.0561797752808987E-2</v>
      </c>
      <c r="H39" s="69">
        <f>+IF('Denuncias-Renuncias'!$G39=0,"-",IF('Denuncias-Renuncias'!M39=0,"-",('Denuncias-Renuncias'!M39/'Denuncias-Renuncias'!$G39)))</f>
        <v>7.8651685393258425E-2</v>
      </c>
      <c r="I39" s="69">
        <f>+IF('Denuncias-Renuncias'!$G39=0,"-",IF('Denuncias-Renuncias'!N39=0,"-",('Denuncias-Renuncias'!N39/'Denuncias-Renuncias'!$G39)))</f>
        <v>0.10112359550561797</v>
      </c>
    </row>
    <row r="40" spans="2:9" ht="20.100000000000001" customHeight="1" thickBot="1" x14ac:dyDescent="0.25">
      <c r="B40" s="4" t="s">
        <v>227</v>
      </c>
      <c r="C40" s="71">
        <f>+IF('Denuncias-Renuncias'!$G40=0,"-",IF('Denuncias-Renuncias'!H40=0,"-",('Denuncias-Renuncias'!H40/'Denuncias-Renuncias'!$G40)))</f>
        <v>5.434782608695652E-3</v>
      </c>
      <c r="D40" s="69" t="str">
        <f>+IF('Denuncias-Renuncias'!$G40=0,"-",IF('Denuncias-Renuncias'!I40=0,"-",('Denuncias-Renuncias'!I40/'Denuncias-Renuncias'!$G40)))</f>
        <v>-</v>
      </c>
      <c r="E40" s="69">
        <f>+IF('Denuncias-Renuncias'!$G40=0,"-",IF('Denuncias-Renuncias'!J40=0,"-",('Denuncias-Renuncias'!J40/'Denuncias-Renuncias'!$G40)))</f>
        <v>0.88586956521739135</v>
      </c>
      <c r="F40" s="69">
        <f>+IF('Denuncias-Renuncias'!$G40=0,"-",IF('Denuncias-Renuncias'!K40=0,"-",('Denuncias-Renuncias'!K40/'Denuncias-Renuncias'!$G40)))</f>
        <v>2.1739130434782608E-2</v>
      </c>
      <c r="G40" s="69">
        <f>+IF('Denuncias-Renuncias'!$G40=0,"-",IF('Denuncias-Renuncias'!L40=0,"-",('Denuncias-Renuncias'!L40/'Denuncias-Renuncias'!$G40)))</f>
        <v>5.9782608695652176E-2</v>
      </c>
      <c r="H40" s="69">
        <f>+IF('Denuncias-Renuncias'!$G40=0,"-",IF('Denuncias-Renuncias'!M40=0,"-",('Denuncias-Renuncias'!M40/'Denuncias-Renuncias'!$G40)))</f>
        <v>1.6304347826086956E-2</v>
      </c>
      <c r="I40" s="69">
        <f>+IF('Denuncias-Renuncias'!$G40=0,"-",IF('Denuncias-Renuncias'!N40=0,"-",('Denuncias-Renuncias'!N40/'Denuncias-Renuncias'!$G40)))</f>
        <v>1.0869565217391304E-2</v>
      </c>
    </row>
    <row r="41" spans="2:9" ht="20.100000000000001" customHeight="1" thickBot="1" x14ac:dyDescent="0.25">
      <c r="B41" s="4" t="s">
        <v>228</v>
      </c>
      <c r="C41" s="71">
        <f>+IF('Denuncias-Renuncias'!$G41=0,"-",IF('Denuncias-Renuncias'!H41=0,"-",('Denuncias-Renuncias'!H41/'Denuncias-Renuncias'!$G41)))</f>
        <v>1.974483596597813E-2</v>
      </c>
      <c r="D41" s="69">
        <f>+IF('Denuncias-Renuncias'!$G41=0,"-",IF('Denuncias-Renuncias'!I41=0,"-",('Denuncias-Renuncias'!I41/'Denuncias-Renuncias'!$G41)))</f>
        <v>3.9489671931956256E-3</v>
      </c>
      <c r="E41" s="69">
        <f>+IF('Denuncias-Renuncias'!$G41=0,"-",IF('Denuncias-Renuncias'!J41=0,"-",('Denuncias-Renuncias'!J41/'Denuncias-Renuncias'!$G41)))</f>
        <v>0.69927095990279464</v>
      </c>
      <c r="F41" s="69">
        <f>+IF('Denuncias-Renuncias'!$G41=0,"-",IF('Denuncias-Renuncias'!K41=0,"-",('Denuncias-Renuncias'!K41/'Denuncias-Renuncias'!$G41)))</f>
        <v>9.7205346294046164E-3</v>
      </c>
      <c r="G41" s="69">
        <f>+IF('Denuncias-Renuncias'!$G41=0,"-",IF('Denuncias-Renuncias'!L41=0,"-",('Denuncias-Renuncias'!L41/'Denuncias-Renuncias'!$G41)))</f>
        <v>0.14793438639125153</v>
      </c>
      <c r="H41" s="69">
        <f>+IF('Denuncias-Renuncias'!$G41=0,"-",IF('Denuncias-Renuncias'!M41=0,"-",('Denuncias-Renuncias'!M41/'Denuncias-Renuncias'!$G41)))</f>
        <v>0.11482381530984204</v>
      </c>
      <c r="I41" s="69">
        <f>+IF('Denuncias-Renuncias'!$G41=0,"-",IF('Denuncias-Renuncias'!N41=0,"-",('Denuncias-Renuncias'!N41/'Denuncias-Renuncias'!$G41)))</f>
        <v>4.556500607533414E-3</v>
      </c>
    </row>
    <row r="42" spans="2:9" ht="20.100000000000001" customHeight="1" thickBot="1" x14ac:dyDescent="0.25">
      <c r="B42" s="4" t="s">
        <v>229</v>
      </c>
      <c r="C42" s="71" t="str">
        <f>+IF('Denuncias-Renuncias'!$G42=0,"-",IF('Denuncias-Renuncias'!H42=0,"-",('Denuncias-Renuncias'!H42/'Denuncias-Renuncias'!$G42)))</f>
        <v>-</v>
      </c>
      <c r="D42" s="69" t="str">
        <f>+IF('Denuncias-Renuncias'!$G42=0,"-",IF('Denuncias-Renuncias'!I42=0,"-",('Denuncias-Renuncias'!I42/'Denuncias-Renuncias'!$G42)))</f>
        <v>-</v>
      </c>
      <c r="E42" s="69">
        <f>+IF('Denuncias-Renuncias'!$G42=0,"-",IF('Denuncias-Renuncias'!J42=0,"-",('Denuncias-Renuncias'!J42/'Denuncias-Renuncias'!$G42)))</f>
        <v>0.76190476190476186</v>
      </c>
      <c r="F42" s="69">
        <f>+IF('Denuncias-Renuncias'!$G42=0,"-",IF('Denuncias-Renuncias'!K42=0,"-",('Denuncias-Renuncias'!K42/'Denuncias-Renuncias'!$G42)))</f>
        <v>5.4945054945054949E-3</v>
      </c>
      <c r="G42" s="69">
        <f>+IF('Denuncias-Renuncias'!$G42=0,"-",IF('Denuncias-Renuncias'!L42=0,"-",('Denuncias-Renuncias'!L42/'Denuncias-Renuncias'!$G42)))</f>
        <v>0.14285714285714285</v>
      </c>
      <c r="H42" s="69">
        <f>+IF('Denuncias-Renuncias'!$G42=0,"-",IF('Denuncias-Renuncias'!M42=0,"-",('Denuncias-Renuncias'!M42/'Denuncias-Renuncias'!$G42)))</f>
        <v>8.7912087912087919E-2</v>
      </c>
      <c r="I42" s="69">
        <f>+IF('Denuncias-Renuncias'!$G42=0,"-",IF('Denuncias-Renuncias'!N42=0,"-",('Denuncias-Renuncias'!N42/'Denuncias-Renuncias'!$G42)))</f>
        <v>1.8315018315018315E-3</v>
      </c>
    </row>
    <row r="43" spans="2:9" ht="20.100000000000001" customHeight="1" thickBot="1" x14ac:dyDescent="0.25">
      <c r="B43" s="4" t="s">
        <v>230</v>
      </c>
      <c r="C43" s="71">
        <f>+IF('Denuncias-Renuncias'!$G43=0,"-",IF('Denuncias-Renuncias'!H43=0,"-",('Denuncias-Renuncias'!H43/'Denuncias-Renuncias'!$G43)))</f>
        <v>9.3457943925233638E-3</v>
      </c>
      <c r="D43" s="69">
        <f>+IF('Denuncias-Renuncias'!$G43=0,"-",IF('Denuncias-Renuncias'!I43=0,"-",('Denuncias-Renuncias'!I43/'Denuncias-Renuncias'!$G43)))</f>
        <v>6.2305295950155761E-3</v>
      </c>
      <c r="E43" s="69">
        <f>+IF('Denuncias-Renuncias'!$G43=0,"-",IF('Denuncias-Renuncias'!J43=0,"-",('Denuncias-Renuncias'!J43/'Denuncias-Renuncias'!$G43)))</f>
        <v>0.84735202492211836</v>
      </c>
      <c r="F43" s="69">
        <f>+IF('Denuncias-Renuncias'!$G43=0,"-",IF('Denuncias-Renuncias'!K43=0,"-",('Denuncias-Renuncias'!K43/'Denuncias-Renuncias'!$G43)))</f>
        <v>2.4922118380062305E-2</v>
      </c>
      <c r="G43" s="69">
        <f>+IF('Denuncias-Renuncias'!$G43=0,"-",IF('Denuncias-Renuncias'!L43=0,"-",('Denuncias-Renuncias'!L43/'Denuncias-Renuncias'!$G43)))</f>
        <v>9.3457943925233641E-2</v>
      </c>
      <c r="H43" s="69">
        <f>+IF('Denuncias-Renuncias'!$G43=0,"-",IF('Denuncias-Renuncias'!M43=0,"-",('Denuncias-Renuncias'!M43/'Denuncias-Renuncias'!$G43)))</f>
        <v>1.8691588785046728E-2</v>
      </c>
      <c r="I43" s="69" t="str">
        <f>+IF('Denuncias-Renuncias'!$G43=0,"-",IF('Denuncias-Renuncias'!N43=0,"-",('Denuncias-Renuncias'!N43/'Denuncias-Renuncias'!$G43)))</f>
        <v>-</v>
      </c>
    </row>
    <row r="44" spans="2:9" ht="20.100000000000001" customHeight="1" thickBot="1" x14ac:dyDescent="0.25">
      <c r="B44" s="4" t="s">
        <v>231</v>
      </c>
      <c r="C44" s="71">
        <f>+IF('Denuncias-Renuncias'!$G44=0,"-",IF('Denuncias-Renuncias'!H44=0,"-",('Denuncias-Renuncias'!H44/'Denuncias-Renuncias'!$G44)))</f>
        <v>3.205128205128205E-3</v>
      </c>
      <c r="D44" s="69" t="str">
        <f>+IF('Denuncias-Renuncias'!$G44=0,"-",IF('Denuncias-Renuncias'!I44=0,"-",('Denuncias-Renuncias'!I44/'Denuncias-Renuncias'!$G44)))</f>
        <v>-</v>
      </c>
      <c r="E44" s="69">
        <f>+IF('Denuncias-Renuncias'!$G44=0,"-",IF('Denuncias-Renuncias'!J44=0,"-",('Denuncias-Renuncias'!J44/'Denuncias-Renuncias'!$G44)))</f>
        <v>0.73878205128205132</v>
      </c>
      <c r="F44" s="69">
        <f>+IF('Denuncias-Renuncias'!$G44=0,"-",IF('Denuncias-Renuncias'!K44=0,"-",('Denuncias-Renuncias'!K44/'Denuncias-Renuncias'!$G44)))</f>
        <v>8.0128205128205121E-3</v>
      </c>
      <c r="G44" s="69">
        <f>+IF('Denuncias-Renuncias'!$G44=0,"-",IF('Denuncias-Renuncias'!L44=0,"-",('Denuncias-Renuncias'!L44/'Denuncias-Renuncias'!$G44)))</f>
        <v>5.9294871794871792E-2</v>
      </c>
      <c r="H44" s="69">
        <f>+IF('Denuncias-Renuncias'!$G44=0,"-",IF('Denuncias-Renuncias'!M44=0,"-",('Denuncias-Renuncias'!M44/'Denuncias-Renuncias'!$G44)))</f>
        <v>6.25E-2</v>
      </c>
      <c r="I44" s="69">
        <f>+IF('Denuncias-Renuncias'!$G44=0,"-",IF('Denuncias-Renuncias'!N44=0,"-",('Denuncias-Renuncias'!N44/'Denuncias-Renuncias'!$G44)))</f>
        <v>0.12820512820512819</v>
      </c>
    </row>
    <row r="45" spans="2:9" ht="20.100000000000001" customHeight="1" thickBot="1" x14ac:dyDescent="0.25">
      <c r="B45" s="4" t="s">
        <v>232</v>
      </c>
      <c r="C45" s="71">
        <f>+IF('Denuncias-Renuncias'!$G45=0,"-",IF('Denuncias-Renuncias'!H45=0,"-",('Denuncias-Renuncias'!H45/'Denuncias-Renuncias'!$G45)))</f>
        <v>1.7635843660629171E-2</v>
      </c>
      <c r="D45" s="69" t="str">
        <f>+IF('Denuncias-Renuncias'!$G45=0,"-",IF('Denuncias-Renuncias'!I45=0,"-",('Denuncias-Renuncias'!I45/'Denuncias-Renuncias'!$G45)))</f>
        <v>-</v>
      </c>
      <c r="E45" s="69">
        <f>+IF('Denuncias-Renuncias'!$G45=0,"-",IF('Denuncias-Renuncias'!J45=0,"-",('Denuncias-Renuncias'!J45/'Denuncias-Renuncias'!$G45)))</f>
        <v>0.64823641563393708</v>
      </c>
      <c r="F45" s="69">
        <f>+IF('Denuncias-Renuncias'!$G45=0,"-",IF('Denuncias-Renuncias'!K45=0,"-",('Denuncias-Renuncias'!K45/'Denuncias-Renuncias'!$G45)))</f>
        <v>1.4299332697807437E-2</v>
      </c>
      <c r="G45" s="69">
        <f>+IF('Denuncias-Renuncias'!$G45=0,"-",IF('Denuncias-Renuncias'!L45=0,"-",('Denuncias-Renuncias'!L45/'Denuncias-Renuncias'!$G45)))</f>
        <v>0.12869399428026693</v>
      </c>
      <c r="H45" s="69">
        <f>+IF('Denuncias-Renuncias'!$G45=0,"-",IF('Denuncias-Renuncias'!M45=0,"-",('Denuncias-Renuncias'!M45/'Denuncias-Renuncias'!$G45)))</f>
        <v>0.1801715919923737</v>
      </c>
      <c r="I45" s="69">
        <f>+IF('Denuncias-Renuncias'!$G45=0,"-",IF('Denuncias-Renuncias'!N45=0,"-",('Denuncias-Renuncias'!N45/'Denuncias-Renuncias'!$G45)))</f>
        <v>1.09628217349857E-2</v>
      </c>
    </row>
    <row r="46" spans="2:9" ht="20.100000000000001" customHeight="1" thickBot="1" x14ac:dyDescent="0.25">
      <c r="B46" s="4" t="s">
        <v>233</v>
      </c>
      <c r="C46" s="71" t="str">
        <f>+IF('Denuncias-Renuncias'!$G46=0,"-",IF('Denuncias-Renuncias'!H46=0,"-",('Denuncias-Renuncias'!H46/'Denuncias-Renuncias'!$G46)))</f>
        <v>-</v>
      </c>
      <c r="D46" s="69" t="str">
        <f>+IF('Denuncias-Renuncias'!$G46=0,"-",IF('Denuncias-Renuncias'!I46=0,"-",('Denuncias-Renuncias'!I46/'Denuncias-Renuncias'!$G46)))</f>
        <v>-</v>
      </c>
      <c r="E46" s="69">
        <f>+IF('Denuncias-Renuncias'!$G46=0,"-",IF('Denuncias-Renuncias'!J46=0,"-",('Denuncias-Renuncias'!J46/'Denuncias-Renuncias'!$G46)))</f>
        <v>0.83443708609271527</v>
      </c>
      <c r="F46" s="69">
        <f>+IF('Denuncias-Renuncias'!$G46=0,"-",IF('Denuncias-Renuncias'!K46=0,"-",('Denuncias-Renuncias'!K46/'Denuncias-Renuncias'!$G46)))</f>
        <v>2.2075055187637969E-3</v>
      </c>
      <c r="G46" s="69">
        <f>+IF('Denuncias-Renuncias'!$G46=0,"-",IF('Denuncias-Renuncias'!L46=0,"-",('Denuncias-Renuncias'!L46/'Denuncias-Renuncias'!$G46)))</f>
        <v>7.505518763796909E-2</v>
      </c>
      <c r="H46" s="69">
        <f>+IF('Denuncias-Renuncias'!$G46=0,"-",IF('Denuncias-Renuncias'!M46=0,"-",('Denuncias-Renuncias'!M46/'Denuncias-Renuncias'!$G46)))</f>
        <v>8.8300220750551883E-2</v>
      </c>
      <c r="I46" s="69" t="str">
        <f>+IF('Denuncias-Renuncias'!$G46=0,"-",IF('Denuncias-Renuncias'!N46=0,"-",('Denuncias-Renuncias'!N46/'Denuncias-Renuncias'!$G46)))</f>
        <v>-</v>
      </c>
    </row>
    <row r="47" spans="2:9" ht="20.100000000000001" customHeight="1" thickBot="1" x14ac:dyDescent="0.25">
      <c r="B47" s="4" t="s">
        <v>234</v>
      </c>
      <c r="C47" s="71">
        <f>+IF('Denuncias-Renuncias'!$G47=0,"-",IF('Denuncias-Renuncias'!H47=0,"-",('Denuncias-Renuncias'!H47/'Denuncias-Renuncias'!$G47)))</f>
        <v>3.8704875325641978E-2</v>
      </c>
      <c r="D47" s="69">
        <f>+IF('Denuncias-Renuncias'!$G47=0,"-",IF('Denuncias-Renuncias'!I47=0,"-",('Denuncias-Renuncias'!I47/'Denuncias-Renuncias'!$G47)))</f>
        <v>6.6989207294380348E-3</v>
      </c>
      <c r="E47" s="69">
        <f>+IF('Denuncias-Renuncias'!$G47=0,"-",IF('Denuncias-Renuncias'!J47=0,"-",('Denuncias-Renuncias'!J47/'Denuncias-Renuncias'!$G47)))</f>
        <v>0.49683662076665425</v>
      </c>
      <c r="F47" s="69">
        <f>+IF('Denuncias-Renuncias'!$G47=0,"-",IF('Denuncias-Renuncias'!K47=0,"-",('Denuncias-Renuncias'!K47/'Denuncias-Renuncias'!$G47)))</f>
        <v>1.1909192407889841E-2</v>
      </c>
      <c r="G47" s="69">
        <f>+IF('Denuncias-Renuncias'!$G47=0,"-",IF('Denuncias-Renuncias'!L47=0,"-",('Denuncias-Renuncias'!L47/'Denuncias-Renuncias'!$G47)))</f>
        <v>0.17863788611834761</v>
      </c>
      <c r="H47" s="69">
        <f>+IF('Denuncias-Renuncias'!$G47=0,"-",IF('Denuncias-Renuncias'!M47=0,"-",('Denuncias-Renuncias'!M47/'Denuncias-Renuncias'!$G47)))</f>
        <v>0.1901749162634909</v>
      </c>
      <c r="I47" s="69">
        <f>+IF('Denuncias-Renuncias'!$G47=0,"-",IF('Denuncias-Renuncias'!N47=0,"-",('Denuncias-Renuncias'!N47/'Denuncias-Renuncias'!$G47)))</f>
        <v>7.7037588388537401E-2</v>
      </c>
    </row>
    <row r="48" spans="2:9" ht="20.100000000000001" customHeight="1" thickBot="1" x14ac:dyDescent="0.25">
      <c r="B48" s="4" t="s">
        <v>235</v>
      </c>
      <c r="C48" s="71">
        <f>+IF('Denuncias-Renuncias'!$G48=0,"-",IF('Denuncias-Renuncias'!H48=0,"-",('Denuncias-Renuncias'!H48/'Denuncias-Renuncias'!$G48)))</f>
        <v>1.0840108401084011E-2</v>
      </c>
      <c r="D48" s="69" t="str">
        <f>+IF('Denuncias-Renuncias'!$G48=0,"-",IF('Denuncias-Renuncias'!I48=0,"-",('Denuncias-Renuncias'!I48/'Denuncias-Renuncias'!$G48)))</f>
        <v>-</v>
      </c>
      <c r="E48" s="69">
        <f>+IF('Denuncias-Renuncias'!$G48=0,"-",IF('Denuncias-Renuncias'!J48=0,"-",('Denuncias-Renuncias'!J48/'Denuncias-Renuncias'!$G48)))</f>
        <v>0.61246612466124661</v>
      </c>
      <c r="F48" s="69">
        <f>+IF('Denuncias-Renuncias'!$G48=0,"-",IF('Denuncias-Renuncias'!K48=0,"-",('Denuncias-Renuncias'!K48/'Denuncias-Renuncias'!$G48)))</f>
        <v>1.3550135501355014E-2</v>
      </c>
      <c r="G48" s="69">
        <f>+IF('Denuncias-Renuncias'!$G48=0,"-",IF('Denuncias-Renuncias'!L48=0,"-",('Denuncias-Renuncias'!L48/'Denuncias-Renuncias'!$G48)))</f>
        <v>0.17615176151761516</v>
      </c>
      <c r="H48" s="69">
        <f>+IF('Denuncias-Renuncias'!$G48=0,"-",IF('Denuncias-Renuncias'!M48=0,"-",('Denuncias-Renuncias'!M48/'Denuncias-Renuncias'!$G48)))</f>
        <v>4.6070460704607047E-2</v>
      </c>
      <c r="I48" s="69">
        <f>+IF('Denuncias-Renuncias'!$G48=0,"-",IF('Denuncias-Renuncias'!N48=0,"-",('Denuncias-Renuncias'!N48/'Denuncias-Renuncias'!$G48)))</f>
        <v>0.14092140921409213</v>
      </c>
    </row>
    <row r="49" spans="2:9" ht="20.100000000000001" customHeight="1" thickBot="1" x14ac:dyDescent="0.25">
      <c r="B49" s="4" t="s">
        <v>236</v>
      </c>
      <c r="C49" s="71">
        <f>+IF('Denuncias-Renuncias'!$G49=0,"-",IF('Denuncias-Renuncias'!H49=0,"-",('Denuncias-Renuncias'!H49/'Denuncias-Renuncias'!$G49)))</f>
        <v>5.6497175141242938E-3</v>
      </c>
      <c r="D49" s="69" t="str">
        <f>+IF('Denuncias-Renuncias'!$G49=0,"-",IF('Denuncias-Renuncias'!I49=0,"-",('Denuncias-Renuncias'!I49/'Denuncias-Renuncias'!$G49)))</f>
        <v>-</v>
      </c>
      <c r="E49" s="69">
        <f>+IF('Denuncias-Renuncias'!$G49=0,"-",IF('Denuncias-Renuncias'!J49=0,"-",('Denuncias-Renuncias'!J49/'Denuncias-Renuncias'!$G49)))</f>
        <v>0.82485875706214684</v>
      </c>
      <c r="F49" s="69">
        <f>+IF('Denuncias-Renuncias'!$G49=0,"-",IF('Denuncias-Renuncias'!K49=0,"-",('Denuncias-Renuncias'!K49/'Denuncias-Renuncias'!$G49)))</f>
        <v>5.6497175141242938E-3</v>
      </c>
      <c r="G49" s="69">
        <f>+IF('Denuncias-Renuncias'!$G49=0,"-",IF('Denuncias-Renuncias'!L49=0,"-",('Denuncias-Renuncias'!L49/'Denuncias-Renuncias'!$G49)))</f>
        <v>7.909604519774012E-2</v>
      </c>
      <c r="H49" s="69">
        <f>+IF('Denuncias-Renuncias'!$G49=0,"-",IF('Denuncias-Renuncias'!M49=0,"-",('Denuncias-Renuncias'!M49/'Denuncias-Renuncias'!$G49)))</f>
        <v>8.4745762711864403E-2</v>
      </c>
      <c r="I49" s="69" t="str">
        <f>+IF('Denuncias-Renuncias'!$G49=0,"-",IF('Denuncias-Renuncias'!N49=0,"-",('Denuncias-Renuncias'!N49/'Denuncias-Renuncias'!$G49)))</f>
        <v>-</v>
      </c>
    </row>
    <row r="50" spans="2:9" ht="20.100000000000001" customHeight="1" thickBot="1" x14ac:dyDescent="0.25">
      <c r="B50" s="4" t="s">
        <v>237</v>
      </c>
      <c r="C50" s="71">
        <f>+IF('Denuncias-Renuncias'!$G50=0,"-",IF('Denuncias-Renuncias'!H50=0,"-",('Denuncias-Renuncias'!H50/'Denuncias-Renuncias'!$G50)))</f>
        <v>6.688963210702341E-3</v>
      </c>
      <c r="D50" s="69" t="str">
        <f>+IF('Denuncias-Renuncias'!$G50=0,"-",IF('Denuncias-Renuncias'!I50=0,"-",('Denuncias-Renuncias'!I50/'Denuncias-Renuncias'!$G50)))</f>
        <v>-</v>
      </c>
      <c r="E50" s="69">
        <f>+IF('Denuncias-Renuncias'!$G50=0,"-",IF('Denuncias-Renuncias'!J50=0,"-",('Denuncias-Renuncias'!J50/'Denuncias-Renuncias'!$G50)))</f>
        <v>0.66387959866220736</v>
      </c>
      <c r="F50" s="69">
        <f>+IF('Denuncias-Renuncias'!$G50=0,"-",IF('Denuncias-Renuncias'!K50=0,"-",('Denuncias-Renuncias'!K50/'Denuncias-Renuncias'!$G50)))</f>
        <v>1.3377926421404682E-2</v>
      </c>
      <c r="G50" s="69">
        <f>+IF('Denuncias-Renuncias'!$G50=0,"-",IF('Denuncias-Renuncias'!L50=0,"-",('Denuncias-Renuncias'!L50/'Denuncias-Renuncias'!$G50)))</f>
        <v>0.14548494983277591</v>
      </c>
      <c r="H50" s="69">
        <f>+IF('Denuncias-Renuncias'!$G50=0,"-",IF('Denuncias-Renuncias'!M50=0,"-",('Denuncias-Renuncias'!M50/'Denuncias-Renuncias'!$G50)))</f>
        <v>0.12040133779264214</v>
      </c>
      <c r="I50" s="69">
        <f>+IF('Denuncias-Renuncias'!$G50=0,"-",IF('Denuncias-Renuncias'!N50=0,"-",('Denuncias-Renuncias'!N50/'Denuncias-Renuncias'!$G50)))</f>
        <v>5.016722408026756E-2</v>
      </c>
    </row>
    <row r="51" spans="2:9" ht="20.100000000000001" customHeight="1" thickBot="1" x14ac:dyDescent="0.25">
      <c r="B51" s="4" t="s">
        <v>238</v>
      </c>
      <c r="C51" s="71" t="str">
        <f>+IF('Denuncias-Renuncias'!$G51=0,"-",IF('Denuncias-Renuncias'!H51=0,"-",('Denuncias-Renuncias'!H51/'Denuncias-Renuncias'!$G51)))</f>
        <v>-</v>
      </c>
      <c r="D51" s="69" t="str">
        <f>+IF('Denuncias-Renuncias'!$G51=0,"-",IF('Denuncias-Renuncias'!I51=0,"-",('Denuncias-Renuncias'!I51/'Denuncias-Renuncias'!$G51)))</f>
        <v>-</v>
      </c>
      <c r="E51" s="69">
        <f>+IF('Denuncias-Renuncias'!$G51=0,"-",IF('Denuncias-Renuncias'!J51=0,"-",('Denuncias-Renuncias'!J51/'Denuncias-Renuncias'!$G51)))</f>
        <v>0.86931818181818177</v>
      </c>
      <c r="F51" s="69">
        <f>+IF('Denuncias-Renuncias'!$G51=0,"-",IF('Denuncias-Renuncias'!K51=0,"-",('Denuncias-Renuncias'!K51/'Denuncias-Renuncias'!$G51)))</f>
        <v>1.1363636363636364E-2</v>
      </c>
      <c r="G51" s="69">
        <f>+IF('Denuncias-Renuncias'!$G51=0,"-",IF('Denuncias-Renuncias'!L51=0,"-",('Denuncias-Renuncias'!L51/'Denuncias-Renuncias'!$G51)))</f>
        <v>6.25E-2</v>
      </c>
      <c r="H51" s="69">
        <f>+IF('Denuncias-Renuncias'!$G51=0,"-",IF('Denuncias-Renuncias'!M51=0,"-",('Denuncias-Renuncias'!M51/'Denuncias-Renuncias'!$G51)))</f>
        <v>4.5454545454545456E-2</v>
      </c>
      <c r="I51" s="69">
        <f>+IF('Denuncias-Renuncias'!$G51=0,"-",IF('Denuncias-Renuncias'!N51=0,"-",('Denuncias-Renuncias'!N51/'Denuncias-Renuncias'!$G51)))</f>
        <v>1.1363636363636364E-2</v>
      </c>
    </row>
    <row r="52" spans="2:9" ht="20.100000000000001" customHeight="1" thickBot="1" x14ac:dyDescent="0.25">
      <c r="B52" s="4" t="s">
        <v>239</v>
      </c>
      <c r="C52" s="71" t="str">
        <f>+IF('Denuncias-Renuncias'!$G52=0,"-",IF('Denuncias-Renuncias'!H52=0,"-",('Denuncias-Renuncias'!H52/'Denuncias-Renuncias'!$G52)))</f>
        <v>-</v>
      </c>
      <c r="D52" s="69" t="str">
        <f>+IF('Denuncias-Renuncias'!$G52=0,"-",IF('Denuncias-Renuncias'!I52=0,"-",('Denuncias-Renuncias'!I52/'Denuncias-Renuncias'!$G52)))</f>
        <v>-</v>
      </c>
      <c r="E52" s="69">
        <f>+IF('Denuncias-Renuncias'!$G52=0,"-",IF('Denuncias-Renuncias'!J52=0,"-",('Denuncias-Renuncias'!J52/'Denuncias-Renuncias'!$G52)))</f>
        <v>0.72549019607843135</v>
      </c>
      <c r="F52" s="69">
        <f>+IF('Denuncias-Renuncias'!$G52=0,"-",IF('Denuncias-Renuncias'!K52=0,"-",('Denuncias-Renuncias'!K52/'Denuncias-Renuncias'!$G52)))</f>
        <v>1.9607843137254902E-2</v>
      </c>
      <c r="G52" s="69">
        <f>+IF('Denuncias-Renuncias'!$G52=0,"-",IF('Denuncias-Renuncias'!L52=0,"-",('Denuncias-Renuncias'!L52/'Denuncias-Renuncias'!$G52)))</f>
        <v>0.18627450980392157</v>
      </c>
      <c r="H52" s="69">
        <f>+IF('Denuncias-Renuncias'!$G52=0,"-",IF('Denuncias-Renuncias'!M52=0,"-",('Denuncias-Renuncias'!M52/'Denuncias-Renuncias'!$G52)))</f>
        <v>4.9019607843137254E-2</v>
      </c>
      <c r="I52" s="69">
        <f>+IF('Denuncias-Renuncias'!$G52=0,"-",IF('Denuncias-Renuncias'!N52=0,"-",('Denuncias-Renuncias'!N52/'Denuncias-Renuncias'!$G52)))</f>
        <v>1.9607843137254902E-2</v>
      </c>
    </row>
    <row r="53" spans="2:9" ht="20.100000000000001" customHeight="1" thickBot="1" x14ac:dyDescent="0.25">
      <c r="B53" s="4" t="s">
        <v>240</v>
      </c>
      <c r="C53" s="71">
        <f>+IF('Denuncias-Renuncias'!$G53=0,"-",IF('Denuncias-Renuncias'!H53=0,"-",('Denuncias-Renuncias'!H53/'Denuncias-Renuncias'!$G53)))</f>
        <v>1.1516314779270634E-2</v>
      </c>
      <c r="D53" s="69">
        <f>+IF('Denuncias-Renuncias'!$G53=0,"-",IF('Denuncias-Renuncias'!I53=0,"-",('Denuncias-Renuncias'!I53/'Denuncias-Renuncias'!$G53)))</f>
        <v>1.9193857965451054E-2</v>
      </c>
      <c r="E53" s="69">
        <f>+IF('Denuncias-Renuncias'!$G53=0,"-",IF('Denuncias-Renuncias'!J53=0,"-",('Denuncias-Renuncias'!J53/'Denuncias-Renuncias'!$G53)))</f>
        <v>0.83685220729366605</v>
      </c>
      <c r="F53" s="69">
        <f>+IF('Denuncias-Renuncias'!$G53=0,"-",IF('Denuncias-Renuncias'!K53=0,"-",('Denuncias-Renuncias'!K53/'Denuncias-Renuncias'!$G53)))</f>
        <v>2.4952015355086371E-2</v>
      </c>
      <c r="G53" s="69">
        <f>+IF('Denuncias-Renuncias'!$G53=0,"-",IF('Denuncias-Renuncias'!L53=0,"-",('Denuncias-Renuncias'!L53/'Denuncias-Renuncias'!$G53)))</f>
        <v>6.3339731285988479E-2</v>
      </c>
      <c r="H53" s="69">
        <f>+IF('Denuncias-Renuncias'!$G53=0,"-",IF('Denuncias-Renuncias'!M53=0,"-",('Denuncias-Renuncias'!M53/'Denuncias-Renuncias'!$G53)))</f>
        <v>4.2226487523992322E-2</v>
      </c>
      <c r="I53" s="69">
        <f>+IF('Denuncias-Renuncias'!$G53=0,"-",IF('Denuncias-Renuncias'!N53=0,"-",('Denuncias-Renuncias'!N53/'Denuncias-Renuncias'!$G53)))</f>
        <v>1.9193857965451055E-3</v>
      </c>
    </row>
    <row r="54" spans="2:9" ht="20.100000000000001" customHeight="1" thickBot="1" x14ac:dyDescent="0.25">
      <c r="B54" s="4" t="s">
        <v>241</v>
      </c>
      <c r="C54" s="71">
        <f>+IF('Denuncias-Renuncias'!$G54=0,"-",IF('Denuncias-Renuncias'!H54=0,"-",('Denuncias-Renuncias'!H54/'Denuncias-Renuncias'!$G54)))</f>
        <v>7.1748878923766815E-2</v>
      </c>
      <c r="D54" s="69">
        <f>+IF('Denuncias-Renuncias'!$G54=0,"-",IF('Denuncias-Renuncias'!I54=0,"-",('Denuncias-Renuncias'!I54/'Denuncias-Renuncias'!$G54)))</f>
        <v>5.3811659192825115E-4</v>
      </c>
      <c r="E54" s="69">
        <f>+IF('Denuncias-Renuncias'!$G54=0,"-",IF('Denuncias-Renuncias'!J54=0,"-",('Denuncias-Renuncias'!J54/'Denuncias-Renuncias'!$G54)))</f>
        <v>0.64556053811659198</v>
      </c>
      <c r="F54" s="69">
        <f>+IF('Denuncias-Renuncias'!$G54=0,"-",IF('Denuncias-Renuncias'!K54=0,"-",('Denuncias-Renuncias'!K54/'Denuncias-Renuncias'!$G54)))</f>
        <v>1.6143497757847534E-2</v>
      </c>
      <c r="G54" s="69">
        <f>+IF('Denuncias-Renuncias'!$G54=0,"-",IF('Denuncias-Renuncias'!L54=0,"-",('Denuncias-Renuncias'!L54/'Denuncias-Renuncias'!$G54)))</f>
        <v>0.17721973094170404</v>
      </c>
      <c r="H54" s="69">
        <f>+IF('Denuncias-Renuncias'!$G54=0,"-",IF('Denuncias-Renuncias'!M54=0,"-",('Denuncias-Renuncias'!M54/'Denuncias-Renuncias'!$G54)))</f>
        <v>7.3721973094170404E-2</v>
      </c>
      <c r="I54" s="69">
        <f>+IF('Denuncias-Renuncias'!$G54=0,"-",IF('Denuncias-Renuncias'!N54=0,"-",('Denuncias-Renuncias'!N54/'Denuncias-Renuncias'!$G54)))</f>
        <v>1.5067264573991032E-2</v>
      </c>
    </row>
    <row r="55" spans="2:9" ht="20.100000000000001" customHeight="1" thickBot="1" x14ac:dyDescent="0.25">
      <c r="B55" s="4" t="s">
        <v>242</v>
      </c>
      <c r="C55" s="71" t="str">
        <f>+IF('Denuncias-Renuncias'!$G55=0,"-",IF('Denuncias-Renuncias'!H55=0,"-",('Denuncias-Renuncias'!H55/'Denuncias-Renuncias'!$G55)))</f>
        <v>-</v>
      </c>
      <c r="D55" s="69">
        <f>+IF('Denuncias-Renuncias'!$G55=0,"-",IF('Denuncias-Renuncias'!I55=0,"-",('Denuncias-Renuncias'!I55/'Denuncias-Renuncias'!$G55)))</f>
        <v>3.3355570380253501E-3</v>
      </c>
      <c r="E55" s="69">
        <f>+IF('Denuncias-Renuncias'!$G55=0,"-",IF('Denuncias-Renuncias'!J55=0,"-",('Denuncias-Renuncias'!J55/'Denuncias-Renuncias'!$G55)))</f>
        <v>0.64843228819212806</v>
      </c>
      <c r="F55" s="69">
        <f>+IF('Denuncias-Renuncias'!$G55=0,"-",IF('Denuncias-Renuncias'!K55=0,"-",('Denuncias-Renuncias'!K55/'Denuncias-Renuncias'!$G55)))</f>
        <v>2.8685790527018012E-2</v>
      </c>
      <c r="G55" s="69">
        <f>+IF('Denuncias-Renuncias'!$G55=0,"-",IF('Denuncias-Renuncias'!L55=0,"-",('Denuncias-Renuncias'!L55/'Denuncias-Renuncias'!$G55)))</f>
        <v>8.2054703135423609E-2</v>
      </c>
      <c r="H55" s="69">
        <f>+IF('Denuncias-Renuncias'!$G55=0,"-",IF('Denuncias-Renuncias'!M55=0,"-",('Denuncias-Renuncias'!M55/'Denuncias-Renuncias'!$G55)))</f>
        <v>6.5376917945296861E-2</v>
      </c>
      <c r="I55" s="69">
        <f>+IF('Denuncias-Renuncias'!$G55=0,"-",IF('Denuncias-Renuncias'!N55=0,"-",('Denuncias-Renuncias'!N55/'Denuncias-Renuncias'!$G55)))</f>
        <v>0.17211474316210806</v>
      </c>
    </row>
    <row r="56" spans="2:9" ht="20.100000000000001" customHeight="1" thickBot="1" x14ac:dyDescent="0.25">
      <c r="B56" s="4" t="s">
        <v>243</v>
      </c>
      <c r="C56" s="71">
        <f>+IF('Denuncias-Renuncias'!$G56=0,"-",IF('Denuncias-Renuncias'!H56=0,"-",('Denuncias-Renuncias'!H56/'Denuncias-Renuncias'!$G56)))</f>
        <v>4.2105263157894736E-3</v>
      </c>
      <c r="D56" s="69">
        <f>+IF('Denuncias-Renuncias'!$G56=0,"-",IF('Denuncias-Renuncias'!I56=0,"-",('Denuncias-Renuncias'!I56/'Denuncias-Renuncias'!$G56)))</f>
        <v>8.4210526315789472E-3</v>
      </c>
      <c r="E56" s="69">
        <f>+IF('Denuncias-Renuncias'!$G56=0,"-",IF('Denuncias-Renuncias'!J56=0,"-",('Denuncias-Renuncias'!J56/'Denuncias-Renuncias'!$G56)))</f>
        <v>0.66526315789473689</v>
      </c>
      <c r="F56" s="69" t="str">
        <f>+IF('Denuncias-Renuncias'!$G56=0,"-",IF('Denuncias-Renuncias'!K56=0,"-",('Denuncias-Renuncias'!K56/'Denuncias-Renuncias'!$G56)))</f>
        <v>-</v>
      </c>
      <c r="G56" s="69">
        <f>+IF('Denuncias-Renuncias'!$G56=0,"-",IF('Denuncias-Renuncias'!L56=0,"-",('Denuncias-Renuncias'!L56/'Denuncias-Renuncias'!$G56)))</f>
        <v>0.17263157894736841</v>
      </c>
      <c r="H56" s="69">
        <f>+IF('Denuncias-Renuncias'!$G56=0,"-",IF('Denuncias-Renuncias'!M56=0,"-",('Denuncias-Renuncias'!M56/'Denuncias-Renuncias'!$G56)))</f>
        <v>0.12842105263157894</v>
      </c>
      <c r="I56" s="69">
        <f>+IF('Denuncias-Renuncias'!$G56=0,"-",IF('Denuncias-Renuncias'!N56=0,"-",('Denuncias-Renuncias'!N56/'Denuncias-Renuncias'!$G56)))</f>
        <v>2.1052631578947368E-2</v>
      </c>
    </row>
    <row r="57" spans="2:9" ht="20.100000000000001" customHeight="1" thickBot="1" x14ac:dyDescent="0.25">
      <c r="B57" s="4" t="s">
        <v>244</v>
      </c>
      <c r="C57" s="71">
        <f>+IF('Denuncias-Renuncias'!$G57=0,"-",IF('Denuncias-Renuncias'!H57=0,"-",('Denuncias-Renuncias'!H57/'Denuncias-Renuncias'!$G57)))</f>
        <v>2.1739130434782608E-2</v>
      </c>
      <c r="D57" s="69">
        <f>+IF('Denuncias-Renuncias'!$G57=0,"-",IF('Denuncias-Renuncias'!I57=0,"-",('Denuncias-Renuncias'!I57/'Denuncias-Renuncias'!$G57)))</f>
        <v>4.3478260869565218E-3</v>
      </c>
      <c r="E57" s="69">
        <f>+IF('Denuncias-Renuncias'!$G57=0,"-",IF('Denuncias-Renuncias'!J57=0,"-",('Denuncias-Renuncias'!J57/'Denuncias-Renuncias'!$G57)))</f>
        <v>0.60434782608695647</v>
      </c>
      <c r="F57" s="69">
        <f>+IF('Denuncias-Renuncias'!$G57=0,"-",IF('Denuncias-Renuncias'!K57=0,"-",('Denuncias-Renuncias'!K57/'Denuncias-Renuncias'!$G57)))</f>
        <v>1.3043478260869565E-2</v>
      </c>
      <c r="G57" s="69">
        <f>+IF('Denuncias-Renuncias'!$G57=0,"-",IF('Denuncias-Renuncias'!L57=0,"-",('Denuncias-Renuncias'!L57/'Denuncias-Renuncias'!$G57)))</f>
        <v>0.32173913043478258</v>
      </c>
      <c r="H57" s="69">
        <f>+IF('Denuncias-Renuncias'!$G57=0,"-",IF('Denuncias-Renuncias'!M57=0,"-",('Denuncias-Renuncias'!M57/'Denuncias-Renuncias'!$G57)))</f>
        <v>1.7391304347826087E-2</v>
      </c>
      <c r="I57" s="69">
        <f>+IF('Denuncias-Renuncias'!$G57=0,"-",IF('Denuncias-Renuncias'!N57=0,"-",('Denuncias-Renuncias'!N57/'Denuncias-Renuncias'!$G57)))</f>
        <v>1.7391304347826087E-2</v>
      </c>
    </row>
    <row r="58" spans="2:9" ht="20.100000000000001" customHeight="1" thickBot="1" x14ac:dyDescent="0.25">
      <c r="B58" s="4" t="s">
        <v>270</v>
      </c>
      <c r="C58" s="71">
        <f>+IF('Denuncias-Renuncias'!$G58=0,"-",IF('Denuncias-Renuncias'!H58=0,"-",('Denuncias-Renuncias'!H58/'Denuncias-Renuncias'!$G58)))</f>
        <v>6.0790273556231005E-2</v>
      </c>
      <c r="D58" s="69">
        <f>+IF('Denuncias-Renuncias'!$G58=0,"-",IF('Denuncias-Renuncias'!I58=0,"-",('Denuncias-Renuncias'!I58/'Denuncias-Renuncias'!$G58)))</f>
        <v>1.2158054711246201E-2</v>
      </c>
      <c r="E58" s="69">
        <f>+IF('Denuncias-Renuncias'!$G58=0,"-",IF('Denuncias-Renuncias'!J58=0,"-",('Denuncias-Renuncias'!J58/'Denuncias-Renuncias'!$G58)))</f>
        <v>0.54407294832826747</v>
      </c>
      <c r="F58" s="69">
        <f>+IF('Denuncias-Renuncias'!$G58=0,"-",IF('Denuncias-Renuncias'!K58=0,"-",('Denuncias-Renuncias'!K58/'Denuncias-Renuncias'!$G58)))</f>
        <v>2.1276595744680851E-2</v>
      </c>
      <c r="G58" s="69">
        <f>+IF('Denuncias-Renuncias'!$G58=0,"-",IF('Denuncias-Renuncias'!L58=0,"-",('Denuncias-Renuncias'!L58/'Denuncias-Renuncias'!$G58)))</f>
        <v>0.25531914893617019</v>
      </c>
      <c r="H58" s="69">
        <f>+IF('Denuncias-Renuncias'!$G58=0,"-",IF('Denuncias-Renuncias'!M58=0,"-",('Denuncias-Renuncias'!M58/'Denuncias-Renuncias'!$G58)))</f>
        <v>4.5592705167173252E-2</v>
      </c>
      <c r="I58" s="69">
        <f>+IF('Denuncias-Renuncias'!$G58=0,"-",IF('Denuncias-Renuncias'!N58=0,"-",('Denuncias-Renuncias'!N58/'Denuncias-Renuncias'!$G58)))</f>
        <v>6.0790273556231005E-2</v>
      </c>
    </row>
    <row r="59" spans="2:9" ht="20.100000000000001" customHeight="1" thickBot="1" x14ac:dyDescent="0.25">
      <c r="B59" s="4" t="s">
        <v>246</v>
      </c>
      <c r="C59" s="71">
        <f>+IF('Denuncias-Renuncias'!$G59=0,"-",IF('Denuncias-Renuncias'!H59=0,"-",('Denuncias-Renuncias'!H59/'Denuncias-Renuncias'!$G59)))</f>
        <v>5.4945054945054944E-2</v>
      </c>
      <c r="D59" s="69">
        <f>+IF('Denuncias-Renuncias'!$G59=0,"-",IF('Denuncias-Renuncias'!I59=0,"-",('Denuncias-Renuncias'!I59/'Denuncias-Renuncias'!$G59)))</f>
        <v>5.4945054945054949E-3</v>
      </c>
      <c r="E59" s="69">
        <f>+IF('Denuncias-Renuncias'!$G59=0,"-",IF('Denuncias-Renuncias'!J59=0,"-",('Denuncias-Renuncias'!J59/'Denuncias-Renuncias'!$G59)))</f>
        <v>0.5851648351648352</v>
      </c>
      <c r="F59" s="69">
        <f>+IF('Denuncias-Renuncias'!$G59=0,"-",IF('Denuncias-Renuncias'!K59=0,"-",('Denuncias-Renuncias'!K59/'Denuncias-Renuncias'!$G59)))</f>
        <v>5.4945054945054949E-3</v>
      </c>
      <c r="G59" s="69">
        <f>+IF('Denuncias-Renuncias'!$G59=0,"-",IF('Denuncias-Renuncias'!L59=0,"-",('Denuncias-Renuncias'!L59/'Denuncias-Renuncias'!$G59)))</f>
        <v>0.2857142857142857</v>
      </c>
      <c r="H59" s="69">
        <f>+IF('Denuncias-Renuncias'!$G59=0,"-",IF('Denuncias-Renuncias'!M59=0,"-",('Denuncias-Renuncias'!M59/'Denuncias-Renuncias'!$G59)))</f>
        <v>2.3351648351648352E-2</v>
      </c>
      <c r="I59" s="69">
        <f>+IF('Denuncias-Renuncias'!$G59=0,"-",IF('Denuncias-Renuncias'!N59=0,"-",('Denuncias-Renuncias'!N59/'Denuncias-Renuncias'!$G59)))</f>
        <v>3.9835164835164832E-2</v>
      </c>
    </row>
    <row r="60" spans="2:9" ht="20.100000000000001" customHeight="1" thickBot="1" x14ac:dyDescent="0.25">
      <c r="B60" s="4" t="s">
        <v>247</v>
      </c>
      <c r="C60" s="71">
        <f>+IF('Denuncias-Renuncias'!$G60=0,"-",IF('Denuncias-Renuncias'!H60=0,"-",('Denuncias-Renuncias'!H60/'Denuncias-Renuncias'!$G60)))</f>
        <v>3.0769230769230771E-2</v>
      </c>
      <c r="D60" s="70" t="str">
        <f>+IF('Denuncias-Renuncias'!$G60=0,"-",IF('Denuncias-Renuncias'!I60=0,"-",('Denuncias-Renuncias'!I60/'Denuncias-Renuncias'!$G60)))</f>
        <v>-</v>
      </c>
      <c r="E60" s="70">
        <f>+IF('Denuncias-Renuncias'!$G60=0,"-",IF('Denuncias-Renuncias'!J60=0,"-",('Denuncias-Renuncias'!J60/'Denuncias-Renuncias'!$G60)))</f>
        <v>0.81538461538461537</v>
      </c>
      <c r="F60" s="70" t="str">
        <f>+IF('Denuncias-Renuncias'!$G60=0,"-",IF('Denuncias-Renuncias'!K60=0,"-",('Denuncias-Renuncias'!K60/'Denuncias-Renuncias'!$G60)))</f>
        <v>-</v>
      </c>
      <c r="G60" s="70">
        <f>+IF('Denuncias-Renuncias'!$G60=0,"-",IF('Denuncias-Renuncias'!L60=0,"-",('Denuncias-Renuncias'!L60/'Denuncias-Renuncias'!$G60)))</f>
        <v>6.1538461538461542E-2</v>
      </c>
      <c r="H60" s="70">
        <f>+IF('Denuncias-Renuncias'!$G60=0,"-",IF('Denuncias-Renuncias'!M60=0,"-",('Denuncias-Renuncias'!M60/'Denuncias-Renuncias'!$G60)))</f>
        <v>9.2307692307692313E-2</v>
      </c>
      <c r="I60" s="70" t="str">
        <f>+IF('Denuncias-Renuncias'!$G60=0,"-",IF('Denuncias-Renuncias'!N60=0,"-",('Denuncias-Renuncias'!N60/'Denuncias-Renuncias'!$G60)))</f>
        <v>-</v>
      </c>
    </row>
    <row r="61" spans="2:9" ht="20.100000000000001" customHeight="1" thickBot="1" x14ac:dyDescent="0.25">
      <c r="B61" s="7" t="s">
        <v>22</v>
      </c>
      <c r="C61" s="72">
        <f>+IF('Denuncias-Renuncias'!$G61=0,"-",IF('Denuncias-Renuncias'!H61=0,"-",('Denuncias-Renuncias'!H61/'Denuncias-Renuncias'!$G61)))</f>
        <v>3.0233522177697942E-2</v>
      </c>
      <c r="D61" s="72">
        <f>+IF('Denuncias-Renuncias'!$G61=0,"-",IF('Denuncias-Renuncias'!I61=0,"-",('Denuncias-Renuncias'!I61/'Denuncias-Renuncias'!$G61)))</f>
        <v>3.0952051955230068E-3</v>
      </c>
      <c r="E61" s="72">
        <f>+IF('Denuncias-Renuncias'!$G61=0,"-",IF('Denuncias-Renuncias'!J61=0,"-",('Denuncias-Renuncias'!J61/'Denuncias-Renuncias'!$G61)))</f>
        <v>0.67801575238358436</v>
      </c>
      <c r="F61" s="72">
        <f>+IF('Denuncias-Renuncias'!$G61=0,"-",IF('Denuncias-Renuncias'!K61=0,"-",('Denuncias-Renuncias'!K61/'Denuncias-Renuncias'!$G61)))</f>
        <v>1.381788033715628E-2</v>
      </c>
      <c r="G61" s="72">
        <f>+IF('Denuncias-Renuncias'!$G61=0,"-",IF('Denuncias-Renuncias'!L61=0,"-",('Denuncias-Renuncias'!L61/'Denuncias-Renuncias'!$G61)))</f>
        <v>0.13820643913223712</v>
      </c>
      <c r="H61" s="72">
        <f>+IF('Denuncias-Renuncias'!$G61=0,"-",IF('Denuncias-Renuncias'!M61=0,"-",('Denuncias-Renuncias'!M61/'Denuncias-Renuncias'!$G61)))</f>
        <v>9.9875639076965589E-2</v>
      </c>
      <c r="I61" s="72">
        <f>+IF('Denuncias-Renuncias'!$G61=0,"-",IF('Denuncias-Renuncias'!N61=0,"-",('Denuncias-Renuncias'!N61/'Denuncias-Renuncias'!$G61)))</f>
        <v>3.6755561696835706E-2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29"/>
      <c r="C9" s="101" t="s">
        <v>154</v>
      </c>
      <c r="D9" s="101"/>
      <c r="E9" s="101"/>
      <c r="F9" s="101"/>
      <c r="G9" s="101" t="s">
        <v>155</v>
      </c>
      <c r="H9" s="101"/>
      <c r="I9" s="101"/>
    </row>
    <row r="10" spans="2:9" ht="57.75" thickBot="1" x14ac:dyDescent="0.25">
      <c r="B10" s="26"/>
      <c r="C10" s="22" t="s">
        <v>156</v>
      </c>
      <c r="D10" s="22" t="s">
        <v>157</v>
      </c>
      <c r="E10" s="22" t="s">
        <v>158</v>
      </c>
      <c r="F10" s="22" t="s">
        <v>159</v>
      </c>
      <c r="G10" s="22" t="s">
        <v>160</v>
      </c>
      <c r="H10" s="22" t="s">
        <v>161</v>
      </c>
      <c r="I10" s="22" t="s">
        <v>162</v>
      </c>
    </row>
    <row r="11" spans="2:9" ht="20.100000000000001" customHeight="1" thickBot="1" x14ac:dyDescent="0.25">
      <c r="B11" s="3" t="s">
        <v>198</v>
      </c>
      <c r="C11" s="19">
        <v>3</v>
      </c>
      <c r="D11" s="19">
        <v>6</v>
      </c>
      <c r="E11" s="19">
        <v>0</v>
      </c>
      <c r="F11" s="19">
        <v>9</v>
      </c>
      <c r="G11" s="19">
        <v>166</v>
      </c>
      <c r="H11" s="19">
        <v>0</v>
      </c>
      <c r="I11" s="19">
        <v>166</v>
      </c>
    </row>
    <row r="12" spans="2:9" ht="20.100000000000001" customHeight="1" thickBot="1" x14ac:dyDescent="0.25">
      <c r="B12" s="4" t="s">
        <v>199</v>
      </c>
      <c r="C12" s="20">
        <v>3</v>
      </c>
      <c r="D12" s="20">
        <v>3</v>
      </c>
      <c r="E12" s="20">
        <v>1</v>
      </c>
      <c r="F12" s="20">
        <v>7</v>
      </c>
      <c r="G12" s="20">
        <v>464</v>
      </c>
      <c r="H12" s="20">
        <v>1</v>
      </c>
      <c r="I12" s="20">
        <v>465</v>
      </c>
    </row>
    <row r="13" spans="2:9" ht="20.100000000000001" customHeight="1" thickBot="1" x14ac:dyDescent="0.25">
      <c r="B13" s="4" t="s">
        <v>200</v>
      </c>
      <c r="C13" s="20">
        <v>13</v>
      </c>
      <c r="D13" s="20">
        <v>7</v>
      </c>
      <c r="E13" s="20">
        <v>0</v>
      </c>
      <c r="F13" s="20">
        <v>20</v>
      </c>
      <c r="G13" s="20">
        <v>143</v>
      </c>
      <c r="H13" s="20">
        <v>0</v>
      </c>
      <c r="I13" s="20">
        <v>143</v>
      </c>
    </row>
    <row r="14" spans="2:9" ht="20.100000000000001" customHeight="1" thickBot="1" x14ac:dyDescent="0.25">
      <c r="B14" s="4" t="s">
        <v>201</v>
      </c>
      <c r="C14" s="20">
        <v>11</v>
      </c>
      <c r="D14" s="20">
        <v>2</v>
      </c>
      <c r="E14" s="20">
        <v>40</v>
      </c>
      <c r="F14" s="20">
        <v>53</v>
      </c>
      <c r="G14" s="20">
        <v>216</v>
      </c>
      <c r="H14" s="20">
        <v>15</v>
      </c>
      <c r="I14" s="20">
        <v>231</v>
      </c>
    </row>
    <row r="15" spans="2:9" ht="20.100000000000001" customHeight="1" thickBot="1" x14ac:dyDescent="0.25">
      <c r="B15" s="4" t="s">
        <v>202</v>
      </c>
      <c r="C15" s="20">
        <v>10</v>
      </c>
      <c r="D15" s="20">
        <v>0</v>
      </c>
      <c r="E15" s="20">
        <v>0</v>
      </c>
      <c r="F15" s="20">
        <v>10</v>
      </c>
      <c r="G15" s="20">
        <v>175</v>
      </c>
      <c r="H15" s="20">
        <v>5</v>
      </c>
      <c r="I15" s="20">
        <v>180</v>
      </c>
    </row>
    <row r="16" spans="2:9" ht="20.100000000000001" customHeight="1" thickBot="1" x14ac:dyDescent="0.25">
      <c r="B16" s="4" t="s">
        <v>203</v>
      </c>
      <c r="C16" s="20">
        <v>6</v>
      </c>
      <c r="D16" s="20">
        <v>8</v>
      </c>
      <c r="E16" s="20">
        <v>0</v>
      </c>
      <c r="F16" s="20">
        <v>14</v>
      </c>
      <c r="G16" s="20">
        <v>109</v>
      </c>
      <c r="H16" s="20">
        <v>5</v>
      </c>
      <c r="I16" s="20">
        <v>114</v>
      </c>
    </row>
    <row r="17" spans="2:9" ht="20.100000000000001" customHeight="1" thickBot="1" x14ac:dyDescent="0.25">
      <c r="B17" s="4" t="s">
        <v>204</v>
      </c>
      <c r="C17" s="20">
        <v>0</v>
      </c>
      <c r="D17" s="20">
        <v>3</v>
      </c>
      <c r="E17" s="20">
        <v>6</v>
      </c>
      <c r="F17" s="20">
        <v>9</v>
      </c>
      <c r="G17" s="20">
        <v>525</v>
      </c>
      <c r="H17" s="20">
        <v>14</v>
      </c>
      <c r="I17" s="20">
        <v>539</v>
      </c>
    </row>
    <row r="18" spans="2:9" ht="20.100000000000001" customHeight="1" thickBot="1" x14ac:dyDescent="0.25">
      <c r="B18" s="4" t="s">
        <v>205</v>
      </c>
      <c r="C18" s="20">
        <v>22</v>
      </c>
      <c r="D18" s="20">
        <v>27</v>
      </c>
      <c r="E18" s="20">
        <v>0</v>
      </c>
      <c r="F18" s="20">
        <v>49</v>
      </c>
      <c r="G18" s="20">
        <v>520</v>
      </c>
      <c r="H18" s="20">
        <v>15</v>
      </c>
      <c r="I18" s="20">
        <v>535</v>
      </c>
    </row>
    <row r="19" spans="2:9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0</v>
      </c>
      <c r="F19" s="20">
        <v>0</v>
      </c>
      <c r="G19" s="20">
        <v>33</v>
      </c>
      <c r="H19" s="20">
        <v>0</v>
      </c>
      <c r="I19" s="20">
        <v>33</v>
      </c>
    </row>
    <row r="20" spans="2:9" ht="20.100000000000001" customHeight="1" thickBot="1" x14ac:dyDescent="0.25">
      <c r="B20" s="4" t="s">
        <v>207</v>
      </c>
      <c r="C20" s="20">
        <v>1</v>
      </c>
      <c r="D20" s="20">
        <v>0</v>
      </c>
      <c r="E20" s="20">
        <v>0</v>
      </c>
      <c r="F20" s="20">
        <v>1</v>
      </c>
      <c r="G20" s="20">
        <v>13</v>
      </c>
      <c r="H20" s="20">
        <v>1</v>
      </c>
      <c r="I20" s="20">
        <v>14</v>
      </c>
    </row>
    <row r="21" spans="2:9" ht="20.100000000000001" customHeight="1" thickBot="1" x14ac:dyDescent="0.25">
      <c r="B21" s="4" t="s">
        <v>208</v>
      </c>
      <c r="C21" s="20">
        <v>19</v>
      </c>
      <c r="D21" s="20">
        <v>6</v>
      </c>
      <c r="E21" s="20">
        <v>0</v>
      </c>
      <c r="F21" s="20">
        <v>25</v>
      </c>
      <c r="G21" s="20">
        <v>216</v>
      </c>
      <c r="H21" s="20">
        <v>0</v>
      </c>
      <c r="I21" s="20">
        <v>216</v>
      </c>
    </row>
    <row r="22" spans="2:9" ht="20.100000000000001" customHeight="1" thickBot="1" x14ac:dyDescent="0.25">
      <c r="B22" s="4" t="s">
        <v>209</v>
      </c>
      <c r="C22" s="20">
        <v>1</v>
      </c>
      <c r="D22" s="20">
        <v>2</v>
      </c>
      <c r="E22" s="20">
        <v>0</v>
      </c>
      <c r="F22" s="20">
        <v>3</v>
      </c>
      <c r="G22" s="20">
        <v>195</v>
      </c>
      <c r="H22" s="20">
        <v>4</v>
      </c>
      <c r="I22" s="20">
        <v>199</v>
      </c>
    </row>
    <row r="23" spans="2:9" ht="20.100000000000001" customHeight="1" thickBot="1" x14ac:dyDescent="0.25">
      <c r="B23" s="4" t="s">
        <v>210</v>
      </c>
      <c r="C23" s="20">
        <v>9</v>
      </c>
      <c r="D23" s="20">
        <v>0</v>
      </c>
      <c r="E23" s="20">
        <v>10</v>
      </c>
      <c r="F23" s="20">
        <v>19</v>
      </c>
      <c r="G23" s="20">
        <v>577</v>
      </c>
      <c r="H23" s="20">
        <v>0</v>
      </c>
      <c r="I23" s="20">
        <v>577</v>
      </c>
    </row>
    <row r="24" spans="2:9" ht="20.100000000000001" customHeight="1" thickBot="1" x14ac:dyDescent="0.25">
      <c r="B24" s="4" t="s">
        <v>211</v>
      </c>
      <c r="C24" s="20">
        <v>39</v>
      </c>
      <c r="D24" s="20">
        <v>29</v>
      </c>
      <c r="E24" s="20">
        <v>20</v>
      </c>
      <c r="F24" s="20">
        <v>88</v>
      </c>
      <c r="G24" s="20">
        <v>347</v>
      </c>
      <c r="H24" s="20">
        <v>5</v>
      </c>
      <c r="I24" s="20">
        <v>352</v>
      </c>
    </row>
    <row r="25" spans="2:9" ht="20.100000000000001" customHeight="1" thickBot="1" x14ac:dyDescent="0.25">
      <c r="B25" s="4" t="s">
        <v>212</v>
      </c>
      <c r="C25" s="20">
        <v>18</v>
      </c>
      <c r="D25" s="20">
        <v>17</v>
      </c>
      <c r="E25" s="20">
        <v>1</v>
      </c>
      <c r="F25" s="20">
        <v>36</v>
      </c>
      <c r="G25" s="20">
        <v>301</v>
      </c>
      <c r="H25" s="20">
        <v>18</v>
      </c>
      <c r="I25" s="20">
        <v>319</v>
      </c>
    </row>
    <row r="26" spans="2:9" ht="20.100000000000001" customHeight="1" thickBot="1" x14ac:dyDescent="0.25">
      <c r="B26" s="5" t="s">
        <v>213</v>
      </c>
      <c r="C26" s="31">
        <v>4</v>
      </c>
      <c r="D26" s="31">
        <v>4</v>
      </c>
      <c r="E26" s="31">
        <v>5</v>
      </c>
      <c r="F26" s="31">
        <v>13</v>
      </c>
      <c r="G26" s="31">
        <v>181</v>
      </c>
      <c r="H26" s="31">
        <v>0</v>
      </c>
      <c r="I26" s="31">
        <v>181</v>
      </c>
    </row>
    <row r="27" spans="2:9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1</v>
      </c>
      <c r="F27" s="33">
        <v>1</v>
      </c>
      <c r="G27" s="33">
        <v>38</v>
      </c>
      <c r="H27" s="33">
        <v>0</v>
      </c>
      <c r="I27" s="33">
        <v>38</v>
      </c>
    </row>
    <row r="28" spans="2:9" ht="20.100000000000001" customHeight="1" thickBot="1" x14ac:dyDescent="0.25">
      <c r="B28" s="4" t="s">
        <v>215</v>
      </c>
      <c r="C28" s="33">
        <v>1</v>
      </c>
      <c r="D28" s="33">
        <v>7</v>
      </c>
      <c r="E28" s="33">
        <v>0</v>
      </c>
      <c r="F28" s="33">
        <v>8</v>
      </c>
      <c r="G28" s="33">
        <v>78</v>
      </c>
      <c r="H28" s="33">
        <v>0</v>
      </c>
      <c r="I28" s="33">
        <v>78</v>
      </c>
    </row>
    <row r="29" spans="2:9" ht="20.100000000000001" customHeight="1" thickBot="1" x14ac:dyDescent="0.25">
      <c r="B29" s="4" t="s">
        <v>216</v>
      </c>
      <c r="C29" s="32">
        <v>0</v>
      </c>
      <c r="D29" s="32">
        <v>5</v>
      </c>
      <c r="E29" s="32">
        <v>0</v>
      </c>
      <c r="F29" s="32">
        <v>5</v>
      </c>
      <c r="G29" s="32">
        <v>79</v>
      </c>
      <c r="H29" s="32">
        <v>0</v>
      </c>
      <c r="I29" s="32">
        <v>79</v>
      </c>
    </row>
    <row r="30" spans="2:9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22</v>
      </c>
      <c r="H30" s="20">
        <v>0</v>
      </c>
      <c r="I30" s="20">
        <v>22</v>
      </c>
    </row>
    <row r="31" spans="2:9" ht="20.100000000000001" customHeight="1" thickBot="1" x14ac:dyDescent="0.25">
      <c r="B31" s="4" t="s">
        <v>218</v>
      </c>
      <c r="C31" s="20">
        <v>1</v>
      </c>
      <c r="D31" s="20">
        <v>0</v>
      </c>
      <c r="E31" s="20">
        <v>0</v>
      </c>
      <c r="F31" s="20">
        <v>1</v>
      </c>
      <c r="G31" s="20">
        <v>6</v>
      </c>
      <c r="H31" s="20">
        <v>0</v>
      </c>
      <c r="I31" s="20">
        <v>6</v>
      </c>
    </row>
    <row r="32" spans="2:9" ht="20.100000000000001" customHeight="1" thickBot="1" x14ac:dyDescent="0.25">
      <c r="B32" s="4" t="s">
        <v>219</v>
      </c>
      <c r="C32" s="20">
        <v>0</v>
      </c>
      <c r="D32" s="20">
        <v>2</v>
      </c>
      <c r="E32" s="20">
        <v>0</v>
      </c>
      <c r="F32" s="20">
        <v>2</v>
      </c>
      <c r="G32" s="20">
        <v>42</v>
      </c>
      <c r="H32" s="20">
        <v>0</v>
      </c>
      <c r="I32" s="20">
        <v>42</v>
      </c>
    </row>
    <row r="33" spans="2:9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0</v>
      </c>
      <c r="G33" s="20">
        <v>5</v>
      </c>
      <c r="H33" s="20">
        <v>0</v>
      </c>
      <c r="I33" s="20">
        <v>5</v>
      </c>
    </row>
    <row r="34" spans="2:9" ht="20.100000000000001" customHeight="1" thickBot="1" x14ac:dyDescent="0.25">
      <c r="B34" s="4" t="s">
        <v>221</v>
      </c>
      <c r="C34" s="20">
        <v>0</v>
      </c>
      <c r="D34" s="20">
        <v>21</v>
      </c>
      <c r="E34" s="20">
        <v>0</v>
      </c>
      <c r="F34" s="20">
        <v>21</v>
      </c>
      <c r="G34" s="20">
        <v>98</v>
      </c>
      <c r="H34" s="20">
        <v>0</v>
      </c>
      <c r="I34" s="20">
        <v>98</v>
      </c>
    </row>
    <row r="35" spans="2:9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0</v>
      </c>
      <c r="G35" s="20">
        <v>42</v>
      </c>
      <c r="H35" s="20">
        <v>0</v>
      </c>
      <c r="I35" s="20">
        <v>42</v>
      </c>
    </row>
    <row r="36" spans="2:9" ht="20.100000000000001" customHeight="1" thickBot="1" x14ac:dyDescent="0.25">
      <c r="B36" s="4" t="s">
        <v>223</v>
      </c>
      <c r="C36" s="20">
        <v>1</v>
      </c>
      <c r="D36" s="20">
        <v>0</v>
      </c>
      <c r="E36" s="20">
        <v>0</v>
      </c>
      <c r="F36" s="20">
        <v>1</v>
      </c>
      <c r="G36" s="20">
        <v>63</v>
      </c>
      <c r="H36" s="20">
        <v>1</v>
      </c>
      <c r="I36" s="20">
        <v>64</v>
      </c>
    </row>
    <row r="37" spans="2:9" ht="20.100000000000001" customHeight="1" thickBot="1" x14ac:dyDescent="0.25">
      <c r="B37" s="4" t="s">
        <v>224</v>
      </c>
      <c r="C37" s="20">
        <v>2</v>
      </c>
      <c r="D37" s="20">
        <v>3</v>
      </c>
      <c r="E37" s="20">
        <v>0</v>
      </c>
      <c r="F37" s="20">
        <v>5</v>
      </c>
      <c r="G37" s="20">
        <v>124</v>
      </c>
      <c r="H37" s="20">
        <v>0</v>
      </c>
      <c r="I37" s="20">
        <v>124</v>
      </c>
    </row>
    <row r="38" spans="2:9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  <c r="F38" s="20">
        <v>0</v>
      </c>
      <c r="G38" s="20">
        <v>26</v>
      </c>
      <c r="H38" s="20">
        <v>5</v>
      </c>
      <c r="I38" s="20">
        <v>31</v>
      </c>
    </row>
    <row r="39" spans="2:9" ht="20.100000000000001" customHeight="1" thickBot="1" x14ac:dyDescent="0.25">
      <c r="B39" s="4" t="s">
        <v>226</v>
      </c>
      <c r="C39" s="20">
        <v>3</v>
      </c>
      <c r="D39" s="20">
        <v>0</v>
      </c>
      <c r="E39" s="20">
        <v>0</v>
      </c>
      <c r="F39" s="20">
        <v>3</v>
      </c>
      <c r="G39" s="20">
        <v>154</v>
      </c>
      <c r="H39" s="20">
        <v>9</v>
      </c>
      <c r="I39" s="20">
        <v>163</v>
      </c>
    </row>
    <row r="40" spans="2:9" ht="20.100000000000001" customHeight="1" thickBot="1" x14ac:dyDescent="0.25">
      <c r="B40" s="4" t="s">
        <v>227</v>
      </c>
      <c r="C40" s="20">
        <v>14</v>
      </c>
      <c r="D40" s="20">
        <v>0</v>
      </c>
      <c r="E40" s="20">
        <v>0</v>
      </c>
      <c r="F40" s="20">
        <v>14</v>
      </c>
      <c r="G40" s="20">
        <v>113</v>
      </c>
      <c r="H40" s="20">
        <v>53</v>
      </c>
      <c r="I40" s="20">
        <v>166</v>
      </c>
    </row>
    <row r="41" spans="2:9" ht="20.100000000000001" customHeight="1" thickBot="1" x14ac:dyDescent="0.25">
      <c r="B41" s="4" t="s">
        <v>228</v>
      </c>
      <c r="C41" s="20">
        <v>30</v>
      </c>
      <c r="D41" s="20">
        <v>54</v>
      </c>
      <c r="E41" s="20">
        <v>11</v>
      </c>
      <c r="F41" s="20">
        <v>95</v>
      </c>
      <c r="G41" s="20">
        <v>1112</v>
      </c>
      <c r="H41" s="20">
        <v>35</v>
      </c>
      <c r="I41" s="20">
        <v>1147</v>
      </c>
    </row>
    <row r="42" spans="2:9" ht="20.100000000000001" customHeight="1" thickBot="1" x14ac:dyDescent="0.25">
      <c r="B42" s="4" t="s">
        <v>229</v>
      </c>
      <c r="C42" s="20">
        <v>2</v>
      </c>
      <c r="D42" s="20">
        <v>0</v>
      </c>
      <c r="E42" s="20">
        <v>0</v>
      </c>
      <c r="F42" s="20">
        <v>2</v>
      </c>
      <c r="G42" s="20">
        <v>254</v>
      </c>
      <c r="H42" s="20">
        <v>12</v>
      </c>
      <c r="I42" s="20">
        <v>266</v>
      </c>
    </row>
    <row r="43" spans="2:9" ht="20.100000000000001" customHeight="1" thickBot="1" x14ac:dyDescent="0.25">
      <c r="B43" s="4" t="s">
        <v>230</v>
      </c>
      <c r="C43" s="20">
        <v>3</v>
      </c>
      <c r="D43" s="20">
        <v>1</v>
      </c>
      <c r="E43" s="20">
        <v>0</v>
      </c>
      <c r="F43" s="20">
        <v>4</v>
      </c>
      <c r="G43" s="20">
        <v>101</v>
      </c>
      <c r="H43" s="20">
        <v>10</v>
      </c>
      <c r="I43" s="20">
        <v>111</v>
      </c>
    </row>
    <row r="44" spans="2:9" ht="20.100000000000001" customHeight="1" thickBot="1" x14ac:dyDescent="0.25">
      <c r="B44" s="4" t="s">
        <v>231</v>
      </c>
      <c r="C44" s="20">
        <v>0</v>
      </c>
      <c r="D44" s="20">
        <v>8</v>
      </c>
      <c r="E44" s="20">
        <v>0</v>
      </c>
      <c r="F44" s="20">
        <v>8</v>
      </c>
      <c r="G44" s="20">
        <v>211</v>
      </c>
      <c r="H44" s="20">
        <v>0</v>
      </c>
      <c r="I44" s="20">
        <v>211</v>
      </c>
    </row>
    <row r="45" spans="2:9" ht="20.100000000000001" customHeight="1" thickBot="1" x14ac:dyDescent="0.25">
      <c r="B45" s="4" t="s">
        <v>232</v>
      </c>
      <c r="C45" s="20">
        <v>10</v>
      </c>
      <c r="D45" s="20">
        <v>20</v>
      </c>
      <c r="E45" s="20">
        <v>14</v>
      </c>
      <c r="F45" s="20">
        <v>44</v>
      </c>
      <c r="G45" s="20">
        <v>526</v>
      </c>
      <c r="H45" s="20">
        <v>6</v>
      </c>
      <c r="I45" s="20">
        <v>532</v>
      </c>
    </row>
    <row r="46" spans="2:9" ht="20.100000000000001" customHeight="1" thickBot="1" x14ac:dyDescent="0.25">
      <c r="B46" s="4" t="s">
        <v>233</v>
      </c>
      <c r="C46" s="20">
        <v>5</v>
      </c>
      <c r="D46" s="20">
        <v>0</v>
      </c>
      <c r="E46" s="20">
        <v>5</v>
      </c>
      <c r="F46" s="20">
        <v>10</v>
      </c>
      <c r="G46" s="20">
        <v>100</v>
      </c>
      <c r="H46" s="20">
        <v>0</v>
      </c>
      <c r="I46" s="20">
        <v>100</v>
      </c>
    </row>
    <row r="47" spans="2:9" ht="20.100000000000001" customHeight="1" thickBot="1" x14ac:dyDescent="0.25">
      <c r="B47" s="4" t="s">
        <v>234</v>
      </c>
      <c r="C47" s="20">
        <v>24</v>
      </c>
      <c r="D47" s="20">
        <v>26</v>
      </c>
      <c r="E47" s="20">
        <v>73</v>
      </c>
      <c r="F47" s="20">
        <v>123</v>
      </c>
      <c r="G47" s="20">
        <v>673</v>
      </c>
      <c r="H47" s="20">
        <v>8</v>
      </c>
      <c r="I47" s="20">
        <v>681</v>
      </c>
    </row>
    <row r="48" spans="2:9" ht="20.100000000000001" customHeight="1" thickBot="1" x14ac:dyDescent="0.25">
      <c r="B48" s="4" t="s">
        <v>235</v>
      </c>
      <c r="C48" s="20">
        <v>0</v>
      </c>
      <c r="D48" s="20">
        <v>0</v>
      </c>
      <c r="E48" s="20">
        <v>21</v>
      </c>
      <c r="F48" s="20">
        <v>21</v>
      </c>
      <c r="G48" s="20">
        <v>136</v>
      </c>
      <c r="H48" s="20">
        <v>2</v>
      </c>
      <c r="I48" s="20">
        <v>138</v>
      </c>
    </row>
    <row r="49" spans="2:9" ht="20.100000000000001" customHeight="1" thickBot="1" x14ac:dyDescent="0.25">
      <c r="B49" s="4" t="s">
        <v>236</v>
      </c>
      <c r="C49" s="20">
        <v>2</v>
      </c>
      <c r="D49" s="20">
        <v>0</v>
      </c>
      <c r="E49" s="20">
        <v>0</v>
      </c>
      <c r="F49" s="20">
        <v>2</v>
      </c>
      <c r="G49" s="20">
        <v>75</v>
      </c>
      <c r="H49" s="20">
        <v>0</v>
      </c>
      <c r="I49" s="20">
        <v>75</v>
      </c>
    </row>
    <row r="50" spans="2:9" ht="20.100000000000001" customHeight="1" thickBot="1" x14ac:dyDescent="0.25">
      <c r="B50" s="4" t="s">
        <v>237</v>
      </c>
      <c r="C50" s="20">
        <v>12</v>
      </c>
      <c r="D50" s="20">
        <v>4</v>
      </c>
      <c r="E50" s="20">
        <v>0</v>
      </c>
      <c r="F50" s="20">
        <v>16</v>
      </c>
      <c r="G50" s="20">
        <v>161</v>
      </c>
      <c r="H50" s="20">
        <v>0</v>
      </c>
      <c r="I50" s="20">
        <v>161</v>
      </c>
    </row>
    <row r="51" spans="2:9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  <c r="F51" s="20">
        <v>0</v>
      </c>
      <c r="G51" s="20">
        <v>82</v>
      </c>
      <c r="H51" s="20">
        <v>0</v>
      </c>
      <c r="I51" s="20">
        <v>82</v>
      </c>
    </row>
    <row r="52" spans="2:9" ht="20.100000000000001" customHeight="1" thickBot="1" x14ac:dyDescent="0.25">
      <c r="B52" s="4" t="s">
        <v>239</v>
      </c>
      <c r="C52" s="20">
        <v>2</v>
      </c>
      <c r="D52" s="20">
        <v>1</v>
      </c>
      <c r="E52" s="20">
        <v>0</v>
      </c>
      <c r="F52" s="20">
        <v>3</v>
      </c>
      <c r="G52" s="20">
        <v>26</v>
      </c>
      <c r="H52" s="20">
        <v>0</v>
      </c>
      <c r="I52" s="20">
        <v>26</v>
      </c>
    </row>
    <row r="53" spans="2:9" ht="20.100000000000001" customHeight="1" thickBot="1" x14ac:dyDescent="0.25">
      <c r="B53" s="4" t="s">
        <v>240</v>
      </c>
      <c r="C53" s="20">
        <v>4</v>
      </c>
      <c r="D53" s="20">
        <v>5</v>
      </c>
      <c r="E53" s="20">
        <v>0</v>
      </c>
      <c r="F53" s="20">
        <v>9</v>
      </c>
      <c r="G53" s="20">
        <v>229</v>
      </c>
      <c r="H53" s="20">
        <v>3</v>
      </c>
      <c r="I53" s="20">
        <v>232</v>
      </c>
    </row>
    <row r="54" spans="2:9" ht="20.100000000000001" customHeight="1" thickBot="1" x14ac:dyDescent="0.25">
      <c r="B54" s="4" t="s">
        <v>241</v>
      </c>
      <c r="C54" s="20">
        <v>54</v>
      </c>
      <c r="D54" s="20">
        <v>34</v>
      </c>
      <c r="E54" s="20">
        <v>3</v>
      </c>
      <c r="F54" s="20">
        <v>91</v>
      </c>
      <c r="G54" s="20">
        <v>2213</v>
      </c>
      <c r="H54" s="20">
        <v>7</v>
      </c>
      <c r="I54" s="20">
        <v>2220</v>
      </c>
    </row>
    <row r="55" spans="2:9" ht="20.100000000000001" customHeight="1" thickBot="1" x14ac:dyDescent="0.25">
      <c r="B55" s="4" t="s">
        <v>242</v>
      </c>
      <c r="C55" s="20">
        <v>0</v>
      </c>
      <c r="D55" s="20">
        <v>3</v>
      </c>
      <c r="E55" s="20">
        <v>1</v>
      </c>
      <c r="F55" s="20">
        <v>4</v>
      </c>
      <c r="G55" s="20">
        <v>531</v>
      </c>
      <c r="H55" s="20">
        <v>0</v>
      </c>
      <c r="I55" s="20">
        <v>531</v>
      </c>
    </row>
    <row r="56" spans="2:9" ht="20.100000000000001" customHeight="1" thickBot="1" x14ac:dyDescent="0.25">
      <c r="B56" s="4" t="s">
        <v>243</v>
      </c>
      <c r="C56" s="20">
        <v>1</v>
      </c>
      <c r="D56" s="20">
        <v>1</v>
      </c>
      <c r="E56" s="20">
        <v>6</v>
      </c>
      <c r="F56" s="20">
        <v>8</v>
      </c>
      <c r="G56" s="20">
        <v>118</v>
      </c>
      <c r="H56" s="20">
        <v>1</v>
      </c>
      <c r="I56" s="20">
        <v>119</v>
      </c>
    </row>
    <row r="57" spans="2:9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  <c r="F57" s="20">
        <v>0</v>
      </c>
      <c r="G57" s="20">
        <v>30</v>
      </c>
      <c r="H57" s="20">
        <v>5</v>
      </c>
      <c r="I57" s="20">
        <v>35</v>
      </c>
    </row>
    <row r="58" spans="2:9" ht="20.100000000000001" customHeight="1" thickBot="1" x14ac:dyDescent="0.25">
      <c r="B58" s="4" t="s">
        <v>270</v>
      </c>
      <c r="C58" s="20">
        <v>0</v>
      </c>
      <c r="D58" s="20">
        <v>2</v>
      </c>
      <c r="E58" s="20">
        <v>0</v>
      </c>
      <c r="F58" s="20">
        <v>2</v>
      </c>
      <c r="G58" s="20">
        <v>121</v>
      </c>
      <c r="H58" s="20">
        <v>8</v>
      </c>
      <c r="I58" s="20">
        <v>129</v>
      </c>
    </row>
    <row r="59" spans="2:9" ht="20.100000000000001" customHeight="1" thickBot="1" x14ac:dyDescent="0.25">
      <c r="B59" s="4" t="s">
        <v>246</v>
      </c>
      <c r="C59" s="20">
        <v>1</v>
      </c>
      <c r="D59" s="20">
        <v>7</v>
      </c>
      <c r="E59" s="20">
        <v>1</v>
      </c>
      <c r="F59" s="20">
        <v>9</v>
      </c>
      <c r="G59" s="20">
        <v>285</v>
      </c>
      <c r="H59" s="20">
        <v>7</v>
      </c>
      <c r="I59" s="20">
        <v>292</v>
      </c>
    </row>
    <row r="60" spans="2:9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0</v>
      </c>
      <c r="G60" s="20">
        <v>63</v>
      </c>
      <c r="H60" s="20">
        <v>0</v>
      </c>
      <c r="I60" s="20">
        <v>63</v>
      </c>
    </row>
    <row r="61" spans="2:9" ht="20.100000000000001" customHeight="1" thickBot="1" x14ac:dyDescent="0.25">
      <c r="B61" s="7" t="s">
        <v>22</v>
      </c>
      <c r="C61" s="9">
        <f>SUM(C11:C60)</f>
        <v>331</v>
      </c>
      <c r="D61" s="9">
        <f t="shared" ref="D61:I61" si="0">SUM(D11:D60)</f>
        <v>318</v>
      </c>
      <c r="E61" s="9">
        <f t="shared" si="0"/>
        <v>219</v>
      </c>
      <c r="F61" s="9">
        <f t="shared" si="0"/>
        <v>868</v>
      </c>
      <c r="G61" s="9">
        <f t="shared" si="0"/>
        <v>12118</v>
      </c>
      <c r="H61" s="9">
        <f t="shared" si="0"/>
        <v>255</v>
      </c>
      <c r="I61" s="9">
        <f t="shared" si="0"/>
        <v>12373</v>
      </c>
    </row>
    <row r="62" spans="2:9" x14ac:dyDescent="0.2">
      <c r="C62" s="58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30"/>
      <c r="C9" s="116" t="s">
        <v>163</v>
      </c>
      <c r="D9" s="117"/>
      <c r="E9" s="117"/>
      <c r="F9" s="117"/>
      <c r="G9" s="117"/>
      <c r="H9" s="118"/>
    </row>
    <row r="10" spans="2:8" ht="41.25" customHeight="1" x14ac:dyDescent="0.2">
      <c r="B10" s="30"/>
      <c r="C10" s="119" t="s">
        <v>164</v>
      </c>
      <c r="D10" s="120"/>
      <c r="E10" s="102" t="s">
        <v>165</v>
      </c>
      <c r="F10" s="102"/>
      <c r="G10" s="102" t="s">
        <v>166</v>
      </c>
      <c r="H10" s="102" t="s">
        <v>58</v>
      </c>
    </row>
    <row r="11" spans="2:8" ht="41.25" customHeight="1" thickBot="1" x14ac:dyDescent="0.25">
      <c r="B11" s="30"/>
      <c r="C11" s="73" t="s">
        <v>167</v>
      </c>
      <c r="D11" s="16" t="s">
        <v>168</v>
      </c>
      <c r="E11" s="16" t="s">
        <v>169</v>
      </c>
      <c r="F11" s="16" t="s">
        <v>170</v>
      </c>
      <c r="G11" s="102"/>
      <c r="H11" s="102"/>
    </row>
    <row r="12" spans="2:8" ht="20.100000000000001" customHeight="1" thickBot="1" x14ac:dyDescent="0.25">
      <c r="B12" s="3" t="s">
        <v>198</v>
      </c>
      <c r="C12" s="74">
        <v>1.461038961038961E-2</v>
      </c>
      <c r="D12" s="74">
        <v>0.17370129870129869</v>
      </c>
      <c r="E12" s="74">
        <v>1.461038961038961E-2</v>
      </c>
      <c r="F12" s="74">
        <v>0.26948051948051949</v>
      </c>
      <c r="G12" s="74">
        <v>0.32142857142857145</v>
      </c>
      <c r="H12" s="74">
        <v>0.20616883116883117</v>
      </c>
    </row>
    <row r="13" spans="2:8" ht="20.100000000000001" customHeight="1" thickBot="1" x14ac:dyDescent="0.25">
      <c r="B13" s="4" t="s">
        <v>199</v>
      </c>
      <c r="C13" s="74">
        <v>1.8234165067178502E-2</v>
      </c>
      <c r="D13" s="74">
        <v>0.15259117082533588</v>
      </c>
      <c r="E13" s="74">
        <v>6.7178502879078695E-3</v>
      </c>
      <c r="F13" s="74">
        <v>0.44625719769673705</v>
      </c>
      <c r="G13" s="74">
        <v>0.2687140115163148</v>
      </c>
      <c r="H13" s="74">
        <v>0.10748560460652595</v>
      </c>
    </row>
    <row r="14" spans="2:8" ht="20.100000000000001" customHeight="1" thickBot="1" x14ac:dyDescent="0.25">
      <c r="B14" s="4" t="s">
        <v>200</v>
      </c>
      <c r="C14" s="74">
        <v>2.9339853300733496E-2</v>
      </c>
      <c r="D14" s="74">
        <v>0.17848410757946209</v>
      </c>
      <c r="E14" s="74">
        <v>4.8899755501222497E-2</v>
      </c>
      <c r="F14" s="74">
        <v>0.34963325183374083</v>
      </c>
      <c r="G14" s="74">
        <v>0.30317848410757947</v>
      </c>
      <c r="H14" s="74">
        <v>9.0464547677261586E-2</v>
      </c>
    </row>
    <row r="15" spans="2:8" ht="20.100000000000001" customHeight="1" thickBot="1" x14ac:dyDescent="0.25">
      <c r="B15" s="4" t="s">
        <v>201</v>
      </c>
      <c r="C15" s="74">
        <v>8.5929108485499461E-3</v>
      </c>
      <c r="D15" s="74">
        <v>0.21267454350161116</v>
      </c>
      <c r="E15" s="74">
        <v>5.6928034371643392E-2</v>
      </c>
      <c r="F15" s="74">
        <v>0.24812030075187969</v>
      </c>
      <c r="G15" s="74">
        <v>0.10633727175080558</v>
      </c>
      <c r="H15" s="74">
        <v>0.36734693877551017</v>
      </c>
    </row>
    <row r="16" spans="2:8" ht="20.100000000000001" customHeight="1" thickBot="1" x14ac:dyDescent="0.25">
      <c r="B16" s="4" t="s">
        <v>202</v>
      </c>
      <c r="C16" s="74">
        <v>1.5267175572519083E-2</v>
      </c>
      <c r="D16" s="74">
        <v>0.28498727735368956</v>
      </c>
      <c r="E16" s="74">
        <v>2.5445292620865138E-2</v>
      </c>
      <c r="F16" s="74">
        <v>0.4580152671755725</v>
      </c>
      <c r="G16" s="74">
        <v>0.12213740458015267</v>
      </c>
      <c r="H16" s="74">
        <v>9.4147582697201013E-2</v>
      </c>
    </row>
    <row r="17" spans="2:8" ht="20.100000000000001" customHeight="1" thickBot="1" x14ac:dyDescent="0.25">
      <c r="B17" s="4" t="s">
        <v>203</v>
      </c>
      <c r="C17" s="74">
        <v>2.4813895781637719E-2</v>
      </c>
      <c r="D17" s="74">
        <v>0.16377171215880892</v>
      </c>
      <c r="E17" s="74">
        <v>3.4739454094292806E-2</v>
      </c>
      <c r="F17" s="74">
        <v>0.28287841191066998</v>
      </c>
      <c r="G17" s="74">
        <v>0.17617866004962779</v>
      </c>
      <c r="H17" s="74">
        <v>0.31761786600496278</v>
      </c>
    </row>
    <row r="18" spans="2:8" ht="20.100000000000001" customHeight="1" thickBot="1" x14ac:dyDescent="0.25">
      <c r="B18" s="4" t="s">
        <v>204</v>
      </c>
      <c r="C18" s="74">
        <v>2.3529411764705882E-2</v>
      </c>
      <c r="D18" s="74">
        <v>6.5015479876160992E-2</v>
      </c>
      <c r="E18" s="74">
        <v>5.5727554179566567E-3</v>
      </c>
      <c r="F18" s="74">
        <v>0.33374613003095976</v>
      </c>
      <c r="G18" s="74">
        <v>0.2043343653250774</v>
      </c>
      <c r="H18" s="74">
        <v>0.36780185758513928</v>
      </c>
    </row>
    <row r="19" spans="2:8" ht="20.100000000000001" customHeight="1" thickBot="1" x14ac:dyDescent="0.25">
      <c r="B19" s="4" t="s">
        <v>205</v>
      </c>
      <c r="C19" s="74">
        <v>3.2107023411371234E-2</v>
      </c>
      <c r="D19" s="74">
        <v>7.0234113712374577E-2</v>
      </c>
      <c r="E19" s="74">
        <v>3.2775919732441469E-2</v>
      </c>
      <c r="F19" s="74">
        <v>0.35785953177257523</v>
      </c>
      <c r="G19" s="74">
        <v>0.20401337792642141</v>
      </c>
      <c r="H19" s="74">
        <v>0.30301003344481614</v>
      </c>
    </row>
    <row r="20" spans="2:8" ht="20.100000000000001" customHeight="1" thickBot="1" x14ac:dyDescent="0.25">
      <c r="B20" s="4" t="s">
        <v>206</v>
      </c>
      <c r="C20" s="74">
        <v>0</v>
      </c>
      <c r="D20" s="74">
        <v>0.22988505747126436</v>
      </c>
      <c r="E20" s="74">
        <v>0</v>
      </c>
      <c r="F20" s="74">
        <v>0.37931034482758619</v>
      </c>
      <c r="G20" s="74">
        <v>0.25287356321839083</v>
      </c>
      <c r="H20" s="74">
        <v>0.13793103448275867</v>
      </c>
    </row>
    <row r="21" spans="2:8" ht="20.100000000000001" customHeight="1" thickBot="1" x14ac:dyDescent="0.25">
      <c r="B21" s="4" t="s">
        <v>207</v>
      </c>
      <c r="C21" s="74">
        <v>0</v>
      </c>
      <c r="D21" s="74">
        <v>0.30769230769230771</v>
      </c>
      <c r="E21" s="74">
        <v>2.564102564102564E-2</v>
      </c>
      <c r="F21" s="74">
        <v>0.35897435897435898</v>
      </c>
      <c r="G21" s="74">
        <v>5.128205128205128E-2</v>
      </c>
      <c r="H21" s="74">
        <v>0.25641025641025639</v>
      </c>
    </row>
    <row r="22" spans="2:8" ht="20.100000000000001" customHeight="1" thickBot="1" x14ac:dyDescent="0.25">
      <c r="B22" s="4" t="s">
        <v>208</v>
      </c>
      <c r="C22" s="74">
        <v>1.3916500994035786E-2</v>
      </c>
      <c r="D22" s="74">
        <v>0.17296222664015903</v>
      </c>
      <c r="E22" s="74">
        <v>4.9701789264413522E-2</v>
      </c>
      <c r="F22" s="74">
        <v>0.42942345924453279</v>
      </c>
      <c r="G22" s="74">
        <v>0.10139165009940358</v>
      </c>
      <c r="H22" s="74">
        <v>0.23260437375745535</v>
      </c>
    </row>
    <row r="23" spans="2:8" ht="20.100000000000001" customHeight="1" thickBot="1" x14ac:dyDescent="0.25">
      <c r="B23" s="4" t="s">
        <v>209</v>
      </c>
      <c r="C23" s="74">
        <v>2.6315789473684209E-2</v>
      </c>
      <c r="D23" s="74">
        <v>0.19838056680161945</v>
      </c>
      <c r="E23" s="74">
        <v>6.0728744939271256E-3</v>
      </c>
      <c r="F23" s="74">
        <v>0.40283400809716602</v>
      </c>
      <c r="G23" s="74">
        <v>0.23279352226720648</v>
      </c>
      <c r="H23" s="74">
        <v>0.13360323886639677</v>
      </c>
    </row>
    <row r="24" spans="2:8" ht="20.100000000000001" customHeight="1" thickBot="1" x14ac:dyDescent="0.25">
      <c r="B24" s="4" t="s">
        <v>210</v>
      </c>
      <c r="C24" s="74">
        <v>1.3742926434923201E-2</v>
      </c>
      <c r="D24" s="74">
        <v>0.13581244947453516</v>
      </c>
      <c r="E24" s="74">
        <v>1.5359741309620048E-2</v>
      </c>
      <c r="F24" s="74">
        <v>0.46645109135004043</v>
      </c>
      <c r="G24" s="74">
        <v>0.14632174616006469</v>
      </c>
      <c r="H24" s="74">
        <v>0.22231204527081641</v>
      </c>
    </row>
    <row r="25" spans="2:8" ht="20.100000000000001" customHeight="1" thickBot="1" x14ac:dyDescent="0.25">
      <c r="B25" s="4" t="s">
        <v>211</v>
      </c>
      <c r="C25" s="74">
        <v>2.3738872403560832E-2</v>
      </c>
      <c r="D25" s="74">
        <v>0.30168150346191891</v>
      </c>
      <c r="E25" s="74">
        <v>8.7042532146389712E-2</v>
      </c>
      <c r="F25" s="74">
        <v>0.34817012858555885</v>
      </c>
      <c r="G25" s="74">
        <v>6.0336300692383778E-2</v>
      </c>
      <c r="H25" s="74">
        <v>0.17903066271018792</v>
      </c>
    </row>
    <row r="26" spans="2:8" ht="20.100000000000001" customHeight="1" thickBot="1" x14ac:dyDescent="0.25">
      <c r="B26" s="4" t="s">
        <v>212</v>
      </c>
      <c r="C26" s="74">
        <v>1.8867924528301886E-2</v>
      </c>
      <c r="D26" s="74">
        <v>0.2981132075471698</v>
      </c>
      <c r="E26" s="74">
        <v>4.5283018867924525E-2</v>
      </c>
      <c r="F26" s="74">
        <v>0.40125786163522015</v>
      </c>
      <c r="G26" s="74">
        <v>9.056603773584905E-2</v>
      </c>
      <c r="H26" s="74">
        <v>0.14591194968553467</v>
      </c>
    </row>
    <row r="27" spans="2:8" ht="20.100000000000001" customHeight="1" thickBot="1" x14ac:dyDescent="0.25">
      <c r="B27" s="5" t="s">
        <v>213</v>
      </c>
      <c r="C27" s="74">
        <v>2.2443890274314215E-2</v>
      </c>
      <c r="D27" s="74">
        <v>0.10473815461346633</v>
      </c>
      <c r="E27" s="74">
        <v>3.2418952618453865E-2</v>
      </c>
      <c r="F27" s="74">
        <v>0.45137157107231918</v>
      </c>
      <c r="G27" s="74">
        <v>0.21945137157107231</v>
      </c>
      <c r="H27" s="74">
        <v>0.16957605985037405</v>
      </c>
    </row>
    <row r="28" spans="2:8" ht="20.100000000000001" customHeight="1" thickBot="1" x14ac:dyDescent="0.25">
      <c r="B28" s="6" t="s">
        <v>214</v>
      </c>
      <c r="C28" s="74">
        <v>0</v>
      </c>
      <c r="D28" s="74">
        <v>0</v>
      </c>
      <c r="E28" s="74">
        <v>1.6393442622950821E-2</v>
      </c>
      <c r="F28" s="74">
        <v>0.62295081967213117</v>
      </c>
      <c r="G28" s="74">
        <v>0.19672131147540983</v>
      </c>
      <c r="H28" s="74">
        <v>0.16393442622950816</v>
      </c>
    </row>
    <row r="29" spans="2:8" ht="20.100000000000001" customHeight="1" thickBot="1" x14ac:dyDescent="0.25">
      <c r="B29" s="4" t="s">
        <v>215</v>
      </c>
      <c r="C29" s="74">
        <v>0</v>
      </c>
      <c r="D29" s="74">
        <v>0.18367346938775511</v>
      </c>
      <c r="E29" s="74">
        <v>4.0816326530612242E-2</v>
      </c>
      <c r="F29" s="74">
        <v>0.39795918367346939</v>
      </c>
      <c r="G29" s="74">
        <v>0.22448979591836735</v>
      </c>
      <c r="H29" s="74">
        <v>0.15306122448979589</v>
      </c>
    </row>
    <row r="30" spans="2:8" ht="20.100000000000001" customHeight="1" thickBot="1" x14ac:dyDescent="0.25">
      <c r="B30" s="4" t="s">
        <v>216</v>
      </c>
      <c r="C30" s="74">
        <v>2.1739130434782608E-2</v>
      </c>
      <c r="D30" s="74">
        <v>0.20108695652173914</v>
      </c>
      <c r="E30" s="74">
        <v>2.717391304347826E-2</v>
      </c>
      <c r="F30" s="74">
        <v>0.42934782608695654</v>
      </c>
      <c r="G30" s="74">
        <v>0.2608695652173913</v>
      </c>
      <c r="H30" s="74">
        <v>5.9782608695652162E-2</v>
      </c>
    </row>
    <row r="31" spans="2:8" ht="20.100000000000001" customHeight="1" thickBot="1" x14ac:dyDescent="0.25">
      <c r="B31" s="4" t="s">
        <v>217</v>
      </c>
      <c r="C31" s="74">
        <v>0</v>
      </c>
      <c r="D31" s="74">
        <v>0.20370370370370369</v>
      </c>
      <c r="E31" s="74">
        <v>0</v>
      </c>
      <c r="F31" s="74">
        <v>0.40740740740740738</v>
      </c>
      <c r="G31" s="74">
        <v>0.25925925925925924</v>
      </c>
      <c r="H31" s="74">
        <v>0.12962962962962965</v>
      </c>
    </row>
    <row r="32" spans="2:8" ht="20.100000000000001" customHeight="1" thickBot="1" x14ac:dyDescent="0.25">
      <c r="B32" s="4" t="s">
        <v>218</v>
      </c>
      <c r="C32" s="74">
        <v>3.4883720930232558E-2</v>
      </c>
      <c r="D32" s="74">
        <v>0.13953488372093023</v>
      </c>
      <c r="E32" s="74">
        <v>1.1627906976744186E-2</v>
      </c>
      <c r="F32" s="74">
        <v>6.9767441860465115E-2</v>
      </c>
      <c r="G32" s="74">
        <v>0.20930232558139536</v>
      </c>
      <c r="H32" s="74">
        <v>0.53488372093023251</v>
      </c>
    </row>
    <row r="33" spans="2:8" ht="20.100000000000001" customHeight="1" thickBot="1" x14ac:dyDescent="0.25">
      <c r="B33" s="4" t="s">
        <v>219</v>
      </c>
      <c r="C33" s="74">
        <v>9.1743119266055051E-3</v>
      </c>
      <c r="D33" s="74">
        <v>8.2568807339449546E-2</v>
      </c>
      <c r="E33" s="74">
        <v>1.834862385321101E-2</v>
      </c>
      <c r="F33" s="74">
        <v>0.38532110091743121</v>
      </c>
      <c r="G33" s="74">
        <v>0.50458715596330272</v>
      </c>
      <c r="H33" s="74">
        <v>0</v>
      </c>
    </row>
    <row r="34" spans="2:8" ht="20.100000000000001" customHeight="1" thickBot="1" x14ac:dyDescent="0.25">
      <c r="B34" s="4" t="s">
        <v>220</v>
      </c>
      <c r="C34" s="74">
        <v>0</v>
      </c>
      <c r="D34" s="74">
        <v>0.11538461538461539</v>
      </c>
      <c r="E34" s="74">
        <v>0</v>
      </c>
      <c r="F34" s="74">
        <v>0.19230769230769232</v>
      </c>
      <c r="G34" s="74">
        <v>0.61538461538461542</v>
      </c>
      <c r="H34" s="74">
        <v>7.6923076923076872E-2</v>
      </c>
    </row>
    <row r="35" spans="2:8" ht="20.100000000000001" customHeight="1" thickBot="1" x14ac:dyDescent="0.25">
      <c r="B35" s="4" t="s">
        <v>221</v>
      </c>
      <c r="C35" s="74">
        <v>1.968503937007874E-2</v>
      </c>
      <c r="D35" s="74">
        <v>3.1496062992125984E-2</v>
      </c>
      <c r="E35" s="74">
        <v>8.2677165354330714E-2</v>
      </c>
      <c r="F35" s="74">
        <v>0.38582677165354329</v>
      </c>
      <c r="G35" s="74">
        <v>0.33070866141732286</v>
      </c>
      <c r="H35" s="74">
        <v>0.14960629921259855</v>
      </c>
    </row>
    <row r="36" spans="2:8" ht="20.100000000000001" customHeight="1" thickBot="1" x14ac:dyDescent="0.25">
      <c r="B36" s="4" t="s">
        <v>222</v>
      </c>
      <c r="C36" s="74">
        <v>3.8461538461538464E-2</v>
      </c>
      <c r="D36" s="74">
        <v>3.8461538461538464E-2</v>
      </c>
      <c r="E36" s="74">
        <v>0</v>
      </c>
      <c r="F36" s="74">
        <v>0.53846153846153844</v>
      </c>
      <c r="G36" s="74">
        <v>0.35897435897435898</v>
      </c>
      <c r="H36" s="74">
        <v>2.5641025641025716E-2</v>
      </c>
    </row>
    <row r="37" spans="2:8" ht="20.100000000000001" customHeight="1" thickBot="1" x14ac:dyDescent="0.25">
      <c r="B37" s="4" t="s">
        <v>223</v>
      </c>
      <c r="C37" s="74">
        <v>3.0303030303030304E-2</v>
      </c>
      <c r="D37" s="74">
        <v>8.4848484848484854E-2</v>
      </c>
      <c r="E37" s="74">
        <v>6.0606060606060606E-3</v>
      </c>
      <c r="F37" s="74">
        <v>0.38787878787878788</v>
      </c>
      <c r="G37" s="74">
        <v>0.30909090909090908</v>
      </c>
      <c r="H37" s="74">
        <v>0.18181818181818182</v>
      </c>
    </row>
    <row r="38" spans="2:8" ht="20.100000000000001" customHeight="1" thickBot="1" x14ac:dyDescent="0.25">
      <c r="B38" s="4" t="s">
        <v>224</v>
      </c>
      <c r="C38" s="74">
        <v>3.3222591362126248E-2</v>
      </c>
      <c r="D38" s="74">
        <v>0.17275747508305647</v>
      </c>
      <c r="E38" s="74">
        <v>1.6611295681063124E-2</v>
      </c>
      <c r="F38" s="74">
        <v>0.41196013289036543</v>
      </c>
      <c r="G38" s="74">
        <v>0.18936877076411959</v>
      </c>
      <c r="H38" s="74">
        <v>0.17607973421926912</v>
      </c>
    </row>
    <row r="39" spans="2:8" ht="20.100000000000001" customHeight="1" thickBot="1" x14ac:dyDescent="0.25">
      <c r="B39" s="4" t="s">
        <v>225</v>
      </c>
      <c r="C39" s="74">
        <v>0</v>
      </c>
      <c r="D39" s="74">
        <v>9.2307692307692313E-2</v>
      </c>
      <c r="E39" s="74">
        <v>0</v>
      </c>
      <c r="F39" s="74">
        <v>0.47692307692307695</v>
      </c>
      <c r="G39" s="74">
        <v>0.35384615384615387</v>
      </c>
      <c r="H39" s="74">
        <v>7.6923076923076872E-2</v>
      </c>
    </row>
    <row r="40" spans="2:8" ht="20.100000000000001" customHeight="1" thickBot="1" x14ac:dyDescent="0.25">
      <c r="B40" s="4" t="s">
        <v>226</v>
      </c>
      <c r="C40" s="74">
        <v>1.7921146953405017E-2</v>
      </c>
      <c r="D40" s="74">
        <v>3.5842293906810034E-2</v>
      </c>
      <c r="E40" s="74">
        <v>1.0752688172043012E-2</v>
      </c>
      <c r="F40" s="74">
        <v>0.58422939068100355</v>
      </c>
      <c r="G40" s="74">
        <v>0.14695340501792115</v>
      </c>
      <c r="H40" s="74">
        <v>0.2043010752688173</v>
      </c>
    </row>
    <row r="41" spans="2:8" ht="20.100000000000001" customHeight="1" thickBot="1" x14ac:dyDescent="0.25">
      <c r="B41" s="4" t="s">
        <v>227</v>
      </c>
      <c r="C41" s="74">
        <v>2.2580645161290321E-2</v>
      </c>
      <c r="D41" s="74">
        <v>0.16129032258064516</v>
      </c>
      <c r="E41" s="74">
        <v>4.5161290322580643E-2</v>
      </c>
      <c r="F41" s="74">
        <v>0.53548387096774197</v>
      </c>
      <c r="G41" s="74">
        <v>0.15806451612903225</v>
      </c>
      <c r="H41" s="74">
        <v>7.7419354838709681E-2</v>
      </c>
    </row>
    <row r="42" spans="2:8" ht="20.100000000000001" customHeight="1" thickBot="1" x14ac:dyDescent="0.25">
      <c r="B42" s="4" t="s">
        <v>228</v>
      </c>
      <c r="C42" s="74">
        <v>1.549053356282272E-2</v>
      </c>
      <c r="D42" s="74">
        <v>4.8192771084337352E-2</v>
      </c>
      <c r="E42" s="74">
        <v>3.2702237521514632E-2</v>
      </c>
      <c r="F42" s="74">
        <v>0.39483648881239242</v>
      </c>
      <c r="G42" s="74">
        <v>0.36729776247848539</v>
      </c>
      <c r="H42" s="74">
        <v>0.14148020654044741</v>
      </c>
    </row>
    <row r="43" spans="2:8" ht="20.100000000000001" customHeight="1" thickBot="1" x14ac:dyDescent="0.25">
      <c r="B43" s="4" t="s">
        <v>229</v>
      </c>
      <c r="C43" s="74">
        <v>3.0828516377649325E-2</v>
      </c>
      <c r="D43" s="74">
        <v>4.046242774566474E-2</v>
      </c>
      <c r="E43" s="74">
        <v>3.8535645472061657E-3</v>
      </c>
      <c r="F43" s="74">
        <v>0.51252408477842004</v>
      </c>
      <c r="G43" s="74">
        <v>0.24277456647398843</v>
      </c>
      <c r="H43" s="74">
        <v>0.16955684007707128</v>
      </c>
    </row>
    <row r="44" spans="2:8" ht="20.100000000000001" customHeight="1" thickBot="1" x14ac:dyDescent="0.25">
      <c r="B44" s="4" t="s">
        <v>230</v>
      </c>
      <c r="C44" s="74">
        <v>6.9686411149825784E-3</v>
      </c>
      <c r="D44" s="74">
        <v>0.22299651567944251</v>
      </c>
      <c r="E44" s="74">
        <v>1.3937282229965157E-2</v>
      </c>
      <c r="F44" s="74">
        <v>0.38675958188153309</v>
      </c>
      <c r="G44" s="74">
        <v>0.25087108013937282</v>
      </c>
      <c r="H44" s="74">
        <v>0.11846689895470375</v>
      </c>
    </row>
    <row r="45" spans="2:8" ht="20.100000000000001" customHeight="1" thickBot="1" x14ac:dyDescent="0.25">
      <c r="B45" s="4" t="s">
        <v>231</v>
      </c>
      <c r="C45" s="74">
        <v>1.6728624535315983E-2</v>
      </c>
      <c r="D45" s="74">
        <v>0.1171003717472119</v>
      </c>
      <c r="E45" s="74">
        <v>1.4869888475836431E-2</v>
      </c>
      <c r="F45" s="74">
        <v>0.39219330855018586</v>
      </c>
      <c r="G45" s="74">
        <v>0.29739776951672864</v>
      </c>
      <c r="H45" s="74">
        <v>0.16171003717472116</v>
      </c>
    </row>
    <row r="46" spans="2:8" ht="20.100000000000001" customHeight="1" thickBot="1" x14ac:dyDescent="0.25">
      <c r="B46" s="4" t="s">
        <v>232</v>
      </c>
      <c r="C46" s="74">
        <v>1.0882708585247884E-2</v>
      </c>
      <c r="D46" s="74">
        <v>0.14026602176541716</v>
      </c>
      <c r="E46" s="74">
        <v>2.6602176541717048E-2</v>
      </c>
      <c r="F46" s="74">
        <v>0.32164449818621521</v>
      </c>
      <c r="G46" s="74">
        <v>0.2962515114873035</v>
      </c>
      <c r="H46" s="74">
        <v>0.20435308343409925</v>
      </c>
    </row>
    <row r="47" spans="2:8" ht="20.100000000000001" customHeight="1" thickBot="1" x14ac:dyDescent="0.25">
      <c r="B47" s="4" t="s">
        <v>233</v>
      </c>
      <c r="C47" s="74">
        <v>4.7619047619047623E-3</v>
      </c>
      <c r="D47" s="74">
        <v>0.24047619047619048</v>
      </c>
      <c r="E47" s="74">
        <v>2.3809523809523808E-2</v>
      </c>
      <c r="F47" s="74">
        <v>0.23809523809523808</v>
      </c>
      <c r="G47" s="74">
        <v>0.20714285714285716</v>
      </c>
      <c r="H47" s="74">
        <v>0.2857142857142857</v>
      </c>
    </row>
    <row r="48" spans="2:8" ht="20.100000000000001" customHeight="1" thickBot="1" x14ac:dyDescent="0.25">
      <c r="B48" s="4" t="s">
        <v>234</v>
      </c>
      <c r="C48" s="74">
        <v>2.9711375212224108E-2</v>
      </c>
      <c r="D48" s="74">
        <v>0.12988115449915111</v>
      </c>
      <c r="E48" s="74">
        <v>5.2207130730050934E-2</v>
      </c>
      <c r="F48" s="74">
        <v>0.28904923599320881</v>
      </c>
      <c r="G48" s="74">
        <v>0.14898132427843802</v>
      </c>
      <c r="H48" s="74">
        <v>0.35016977928692711</v>
      </c>
    </row>
    <row r="49" spans="2:8" ht="20.100000000000001" customHeight="1" thickBot="1" x14ac:dyDescent="0.25">
      <c r="B49" s="4" t="s">
        <v>235</v>
      </c>
      <c r="C49" s="74">
        <v>1.6666666666666666E-2</v>
      </c>
      <c r="D49" s="74">
        <v>0.20277777777777778</v>
      </c>
      <c r="E49" s="74">
        <v>5.8333333333333334E-2</v>
      </c>
      <c r="F49" s="74">
        <v>0.38333333333333336</v>
      </c>
      <c r="G49" s="74">
        <v>0.24444444444444444</v>
      </c>
      <c r="H49" s="74">
        <v>9.4444444444444303E-2</v>
      </c>
    </row>
    <row r="50" spans="2:8" ht="20.100000000000001" customHeight="1" thickBot="1" x14ac:dyDescent="0.25">
      <c r="B50" s="4" t="s">
        <v>236</v>
      </c>
      <c r="C50" s="74">
        <v>2.5477707006369428E-2</v>
      </c>
      <c r="D50" s="74">
        <v>0.17834394904458598</v>
      </c>
      <c r="E50" s="74">
        <v>1.2738853503184714E-2</v>
      </c>
      <c r="F50" s="74">
        <v>0.47770700636942676</v>
      </c>
      <c r="G50" s="74">
        <v>0.11464968152866242</v>
      </c>
      <c r="H50" s="74">
        <v>0.19108280254777074</v>
      </c>
    </row>
    <row r="51" spans="2:8" ht="20.100000000000001" customHeight="1" thickBot="1" x14ac:dyDescent="0.25">
      <c r="B51" s="4" t="s">
        <v>237</v>
      </c>
      <c r="C51" s="74">
        <v>2.2443890274314215E-2</v>
      </c>
      <c r="D51" s="74">
        <v>0.1172069825436409</v>
      </c>
      <c r="E51" s="74">
        <v>3.9900249376558602E-2</v>
      </c>
      <c r="F51" s="74">
        <v>0.40149625935162092</v>
      </c>
      <c r="G51" s="74">
        <v>0.33665835411471323</v>
      </c>
      <c r="H51" s="74">
        <v>8.2294264339152101E-2</v>
      </c>
    </row>
    <row r="52" spans="2:8" ht="20.100000000000001" customHeight="1" thickBot="1" x14ac:dyDescent="0.25">
      <c r="B52" s="4" t="s">
        <v>238</v>
      </c>
      <c r="C52" s="74">
        <v>1.282051282051282E-2</v>
      </c>
      <c r="D52" s="74">
        <v>3.8461538461538464E-2</v>
      </c>
      <c r="E52" s="74">
        <v>0</v>
      </c>
      <c r="F52" s="74">
        <v>0.52564102564102566</v>
      </c>
      <c r="G52" s="74">
        <v>0.19871794871794871</v>
      </c>
      <c r="H52" s="74">
        <v>0.22435897435897442</v>
      </c>
    </row>
    <row r="53" spans="2:8" ht="20.100000000000001" customHeight="1" thickBot="1" x14ac:dyDescent="0.25">
      <c r="B53" s="4" t="s">
        <v>239</v>
      </c>
      <c r="C53" s="74">
        <v>6.0606060606060608E-2</v>
      </c>
      <c r="D53" s="74">
        <v>0.25252525252525254</v>
      </c>
      <c r="E53" s="74">
        <v>3.0303030303030304E-2</v>
      </c>
      <c r="F53" s="74">
        <v>0.26262626262626265</v>
      </c>
      <c r="G53" s="74">
        <v>0.18181818181818182</v>
      </c>
      <c r="H53" s="74">
        <v>0.2121212121212121</v>
      </c>
    </row>
    <row r="54" spans="2:8" ht="20.100000000000001" customHeight="1" thickBot="1" x14ac:dyDescent="0.25">
      <c r="B54" s="4" t="s">
        <v>240</v>
      </c>
      <c r="C54" s="74">
        <v>4.2553191489361701E-2</v>
      </c>
      <c r="D54" s="74">
        <v>0.14420803782505912</v>
      </c>
      <c r="E54" s="74">
        <v>2.1276595744680851E-2</v>
      </c>
      <c r="F54" s="74">
        <v>0.54846335697399529</v>
      </c>
      <c r="G54" s="74">
        <v>0.15130023640661938</v>
      </c>
      <c r="H54" s="74">
        <v>9.219858156028371E-2</v>
      </c>
    </row>
    <row r="55" spans="2:8" ht="20.100000000000001" customHeight="1" thickBot="1" x14ac:dyDescent="0.25">
      <c r="B55" s="4" t="s">
        <v>241</v>
      </c>
      <c r="C55" s="74">
        <v>1.3234721681588166E-2</v>
      </c>
      <c r="D55" s="74">
        <v>3.3670688984040485E-2</v>
      </c>
      <c r="E55" s="74">
        <v>1.7711171662125342E-2</v>
      </c>
      <c r="F55" s="74">
        <v>0.43207473725184897</v>
      </c>
      <c r="G55" s="74">
        <v>0.25029194239003505</v>
      </c>
      <c r="H55" s="74">
        <v>0.25301673803036207</v>
      </c>
    </row>
    <row r="56" spans="2:8" ht="20.100000000000001" customHeight="1" thickBot="1" x14ac:dyDescent="0.25">
      <c r="B56" s="4" t="s">
        <v>242</v>
      </c>
      <c r="C56" s="74">
        <v>7.2231139646869984E-3</v>
      </c>
      <c r="D56" s="74">
        <v>0.18298555377207062</v>
      </c>
      <c r="E56" s="74">
        <v>3.2102728731942215E-3</v>
      </c>
      <c r="F56" s="74">
        <v>0.4261637239165329</v>
      </c>
      <c r="G56" s="74">
        <v>0.16211878009630817</v>
      </c>
      <c r="H56" s="74">
        <v>0.21829855537720713</v>
      </c>
    </row>
    <row r="57" spans="2:8" ht="20.100000000000001" customHeight="1" thickBot="1" x14ac:dyDescent="0.25">
      <c r="B57" s="4" t="s">
        <v>243</v>
      </c>
      <c r="C57" s="74">
        <v>1.4112903225806451E-2</v>
      </c>
      <c r="D57" s="74">
        <v>9.8790322580645157E-2</v>
      </c>
      <c r="E57" s="74">
        <v>1.6129032258064516E-2</v>
      </c>
      <c r="F57" s="74">
        <v>0.23991935483870969</v>
      </c>
      <c r="G57" s="74">
        <v>0.18145161290322581</v>
      </c>
      <c r="H57" s="74">
        <v>0.44959677419354843</v>
      </c>
    </row>
    <row r="58" spans="2:8" ht="20.100000000000001" customHeight="1" thickBot="1" x14ac:dyDescent="0.25">
      <c r="B58" s="4" t="s">
        <v>244</v>
      </c>
      <c r="C58" s="74">
        <v>2.9629629629629631E-2</v>
      </c>
      <c r="D58" s="74">
        <v>0.32592592592592595</v>
      </c>
      <c r="E58" s="74">
        <v>0</v>
      </c>
      <c r="F58" s="74">
        <v>0.25925925925925924</v>
      </c>
      <c r="G58" s="74">
        <v>0.13333333333333333</v>
      </c>
      <c r="H58" s="74">
        <v>0.25185185185185177</v>
      </c>
    </row>
    <row r="59" spans="2:8" ht="20.100000000000001" customHeight="1" thickBot="1" x14ac:dyDescent="0.25">
      <c r="B59" s="4" t="s">
        <v>245</v>
      </c>
      <c r="C59" s="74">
        <v>2.6954177897574125E-3</v>
      </c>
      <c r="D59" s="74">
        <v>0.13746630727762804</v>
      </c>
      <c r="E59" s="74">
        <v>5.3908355795148251E-3</v>
      </c>
      <c r="F59" s="74">
        <v>0.34770889487870621</v>
      </c>
      <c r="G59" s="74">
        <v>0.29919137466307277</v>
      </c>
      <c r="H59" s="74">
        <v>0.20754716981132071</v>
      </c>
    </row>
    <row r="60" spans="2:8" ht="20.100000000000001" customHeight="1" thickBot="1" x14ac:dyDescent="0.25">
      <c r="B60" s="4" t="s">
        <v>246</v>
      </c>
      <c r="C60" s="74">
        <v>1.5514809590973202E-2</v>
      </c>
      <c r="D60" s="74">
        <v>0.18899858956276447</v>
      </c>
      <c r="E60" s="74">
        <v>1.2693935119887164E-2</v>
      </c>
      <c r="F60" s="74">
        <v>0.41184767277856138</v>
      </c>
      <c r="G60" s="74">
        <v>0.22284908321579688</v>
      </c>
      <c r="H60" s="74">
        <v>0.14809590973201692</v>
      </c>
    </row>
    <row r="61" spans="2:8" ht="20.100000000000001" customHeight="1" thickBot="1" x14ac:dyDescent="0.25">
      <c r="B61" s="4" t="s">
        <v>247</v>
      </c>
      <c r="C61" s="74">
        <v>1.1627906976744186E-2</v>
      </c>
      <c r="D61" s="74">
        <v>0.16279069767441862</v>
      </c>
      <c r="E61" s="74">
        <v>0</v>
      </c>
      <c r="F61" s="74">
        <v>0.36627906976744184</v>
      </c>
      <c r="G61" s="74">
        <v>0.20930232558139536</v>
      </c>
      <c r="H61" s="74">
        <v>0.24999999999999992</v>
      </c>
    </row>
    <row r="62" spans="2:8" ht="20.100000000000001" customHeight="1" thickBot="1" x14ac:dyDescent="0.25">
      <c r="B62" s="7" t="s">
        <v>22</v>
      </c>
      <c r="C62" s="54">
        <v>1.8240576737826669E-2</v>
      </c>
      <c r="D62" s="54">
        <v>0.12488735589322893</v>
      </c>
      <c r="E62" s="54">
        <v>2.697243715235698E-2</v>
      </c>
      <c r="F62" s="54">
        <v>0.38448152636648952</v>
      </c>
      <c r="G62" s="54">
        <v>0.22357913054286691</v>
      </c>
      <c r="H62" s="54">
        <v>0.22183897330723099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86" t="s">
        <v>51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9">
        <v>786</v>
      </c>
      <c r="D11" s="19">
        <v>0</v>
      </c>
      <c r="E11" s="19">
        <v>0</v>
      </c>
      <c r="F11" s="19">
        <v>0</v>
      </c>
      <c r="G11" s="19">
        <v>495</v>
      </c>
      <c r="H11" s="19">
        <v>117</v>
      </c>
      <c r="I11" s="19">
        <v>7</v>
      </c>
      <c r="J11" s="19">
        <v>72</v>
      </c>
      <c r="K11" s="19">
        <v>5</v>
      </c>
      <c r="L11" s="19">
        <v>7</v>
      </c>
      <c r="M11" s="19">
        <v>0</v>
      </c>
      <c r="N11" s="19">
        <v>0</v>
      </c>
      <c r="O11" s="19">
        <v>2</v>
      </c>
      <c r="P11" s="19">
        <v>17</v>
      </c>
      <c r="Q11" s="19">
        <v>62</v>
      </c>
      <c r="R11" s="19">
        <v>2</v>
      </c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19"/>
      <c r="AJ11" s="20"/>
      <c r="AK11" s="20"/>
      <c r="AL11" s="20"/>
      <c r="AM11" s="20"/>
      <c r="AN11" s="20"/>
      <c r="AO11" s="20"/>
      <c r="AP11" s="20"/>
    </row>
    <row r="12" spans="2:42" ht="20.100000000000001" customHeight="1" thickBot="1" x14ac:dyDescent="0.25">
      <c r="B12" s="4" t="s">
        <v>199</v>
      </c>
      <c r="C12" s="20">
        <v>1233</v>
      </c>
      <c r="D12" s="20">
        <v>0</v>
      </c>
      <c r="E12" s="20">
        <v>0</v>
      </c>
      <c r="F12" s="20">
        <v>0</v>
      </c>
      <c r="G12" s="20">
        <v>489</v>
      </c>
      <c r="H12" s="20">
        <v>211</v>
      </c>
      <c r="I12" s="20">
        <v>62</v>
      </c>
      <c r="J12" s="20">
        <v>64</v>
      </c>
      <c r="K12" s="20">
        <v>7</v>
      </c>
      <c r="L12" s="20">
        <v>27</v>
      </c>
      <c r="M12" s="20">
        <v>1</v>
      </c>
      <c r="N12" s="20">
        <v>5</v>
      </c>
      <c r="O12" s="20">
        <v>4</v>
      </c>
      <c r="P12" s="20">
        <v>61</v>
      </c>
      <c r="Q12" s="20">
        <v>297</v>
      </c>
      <c r="R12" s="20">
        <v>5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2:42" ht="20.100000000000001" customHeight="1" thickBot="1" x14ac:dyDescent="0.25">
      <c r="B13" s="4" t="s">
        <v>200</v>
      </c>
      <c r="C13" s="20">
        <v>565</v>
      </c>
      <c r="D13" s="20">
        <v>1</v>
      </c>
      <c r="E13" s="20">
        <v>0</v>
      </c>
      <c r="F13" s="20">
        <v>0</v>
      </c>
      <c r="G13" s="20">
        <v>330</v>
      </c>
      <c r="H13" s="20">
        <v>75</v>
      </c>
      <c r="I13" s="20">
        <v>32</v>
      </c>
      <c r="J13" s="20">
        <v>27</v>
      </c>
      <c r="K13" s="20">
        <v>0</v>
      </c>
      <c r="L13" s="20">
        <v>7</v>
      </c>
      <c r="M13" s="20">
        <v>0</v>
      </c>
      <c r="N13" s="20">
        <v>1</v>
      </c>
      <c r="O13" s="20">
        <v>3</v>
      </c>
      <c r="P13" s="20">
        <v>20</v>
      </c>
      <c r="Q13" s="20">
        <v>36</v>
      </c>
      <c r="R13" s="20">
        <v>33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2:42" ht="20.100000000000001" customHeight="1" thickBot="1" x14ac:dyDescent="0.25">
      <c r="B14" s="4" t="s">
        <v>201</v>
      </c>
      <c r="C14" s="20">
        <v>1053</v>
      </c>
      <c r="D14" s="20">
        <v>1</v>
      </c>
      <c r="E14" s="20">
        <v>0</v>
      </c>
      <c r="F14" s="20">
        <v>0</v>
      </c>
      <c r="G14" s="20">
        <v>582</v>
      </c>
      <c r="H14" s="20">
        <v>86</v>
      </c>
      <c r="I14" s="20">
        <v>11</v>
      </c>
      <c r="J14" s="20">
        <v>66</v>
      </c>
      <c r="K14" s="20">
        <v>10</v>
      </c>
      <c r="L14" s="20">
        <v>8</v>
      </c>
      <c r="M14" s="20">
        <v>0</v>
      </c>
      <c r="N14" s="20">
        <v>0</v>
      </c>
      <c r="O14" s="20">
        <v>0</v>
      </c>
      <c r="P14" s="20">
        <v>135</v>
      </c>
      <c r="Q14" s="20">
        <v>59</v>
      </c>
      <c r="R14" s="20">
        <v>95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2:42" ht="20.100000000000001" customHeight="1" thickBot="1" x14ac:dyDescent="0.25">
      <c r="B15" s="4" t="s">
        <v>202</v>
      </c>
      <c r="C15" s="20">
        <v>562</v>
      </c>
      <c r="D15" s="20">
        <v>0</v>
      </c>
      <c r="E15" s="20">
        <v>0</v>
      </c>
      <c r="F15" s="20">
        <v>0</v>
      </c>
      <c r="G15" s="20">
        <v>191</v>
      </c>
      <c r="H15" s="20">
        <v>105</v>
      </c>
      <c r="I15" s="20">
        <v>60</v>
      </c>
      <c r="J15" s="20">
        <v>45</v>
      </c>
      <c r="K15" s="20">
        <v>3</v>
      </c>
      <c r="L15" s="20">
        <v>0</v>
      </c>
      <c r="M15" s="20">
        <v>0</v>
      </c>
      <c r="N15" s="20">
        <v>2</v>
      </c>
      <c r="O15" s="20">
        <v>2</v>
      </c>
      <c r="P15" s="20">
        <v>90</v>
      </c>
      <c r="Q15" s="20">
        <v>28</v>
      </c>
      <c r="R15" s="20">
        <v>36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2:42" ht="20.100000000000001" customHeight="1" thickBot="1" x14ac:dyDescent="0.25">
      <c r="B16" s="4" t="s">
        <v>203</v>
      </c>
      <c r="C16" s="20">
        <v>469</v>
      </c>
      <c r="D16" s="20">
        <v>1</v>
      </c>
      <c r="E16" s="20">
        <v>0</v>
      </c>
      <c r="F16" s="20">
        <v>0</v>
      </c>
      <c r="G16" s="20">
        <v>180</v>
      </c>
      <c r="H16" s="20">
        <v>76</v>
      </c>
      <c r="I16" s="20">
        <v>8</v>
      </c>
      <c r="J16" s="20">
        <v>50</v>
      </c>
      <c r="K16" s="20">
        <v>2</v>
      </c>
      <c r="L16" s="20">
        <v>17</v>
      </c>
      <c r="M16" s="20">
        <v>1</v>
      </c>
      <c r="N16" s="20">
        <v>6</v>
      </c>
      <c r="O16" s="20">
        <v>3</v>
      </c>
      <c r="P16" s="20">
        <v>27</v>
      </c>
      <c r="Q16" s="20">
        <v>54</v>
      </c>
      <c r="R16" s="20">
        <v>44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ht="20.100000000000001" customHeight="1" thickBot="1" x14ac:dyDescent="0.25">
      <c r="B17" s="4" t="s">
        <v>204</v>
      </c>
      <c r="C17" s="20">
        <v>1973</v>
      </c>
      <c r="D17" s="20">
        <v>0</v>
      </c>
      <c r="E17" s="20">
        <v>0</v>
      </c>
      <c r="F17" s="20">
        <v>0</v>
      </c>
      <c r="G17" s="20">
        <v>1036</v>
      </c>
      <c r="H17" s="20">
        <v>255</v>
      </c>
      <c r="I17" s="20">
        <v>103</v>
      </c>
      <c r="J17" s="20">
        <v>61</v>
      </c>
      <c r="K17" s="20">
        <v>26</v>
      </c>
      <c r="L17" s="20">
        <v>260</v>
      </c>
      <c r="M17" s="20">
        <v>4</v>
      </c>
      <c r="N17" s="20">
        <v>0</v>
      </c>
      <c r="O17" s="20">
        <v>2</v>
      </c>
      <c r="P17" s="20">
        <v>37</v>
      </c>
      <c r="Q17" s="20">
        <v>166</v>
      </c>
      <c r="R17" s="20">
        <v>23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ht="20.100000000000001" customHeight="1" thickBot="1" x14ac:dyDescent="0.25">
      <c r="B18" s="4" t="s">
        <v>205</v>
      </c>
      <c r="C18" s="20">
        <v>1553</v>
      </c>
      <c r="D18" s="20">
        <v>1</v>
      </c>
      <c r="E18" s="20">
        <v>0</v>
      </c>
      <c r="F18" s="20">
        <v>0</v>
      </c>
      <c r="G18" s="20">
        <v>745</v>
      </c>
      <c r="H18" s="20">
        <v>203</v>
      </c>
      <c r="I18" s="20">
        <v>40</v>
      </c>
      <c r="J18" s="20">
        <v>175</v>
      </c>
      <c r="K18" s="20">
        <v>28</v>
      </c>
      <c r="L18" s="20">
        <v>22</v>
      </c>
      <c r="M18" s="20">
        <v>13</v>
      </c>
      <c r="N18" s="20">
        <v>29</v>
      </c>
      <c r="O18" s="20">
        <v>9</v>
      </c>
      <c r="P18" s="20">
        <v>74</v>
      </c>
      <c r="Q18" s="20">
        <v>144</v>
      </c>
      <c r="R18" s="20">
        <v>70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ht="20.100000000000001" customHeight="1" thickBot="1" x14ac:dyDescent="0.25">
      <c r="B19" s="4" t="s">
        <v>206</v>
      </c>
      <c r="C19" s="20">
        <v>83</v>
      </c>
      <c r="D19" s="20">
        <v>0</v>
      </c>
      <c r="E19" s="20">
        <v>0</v>
      </c>
      <c r="F19" s="20">
        <v>0</v>
      </c>
      <c r="G19" s="20">
        <v>39</v>
      </c>
      <c r="H19" s="20">
        <v>36</v>
      </c>
      <c r="I19" s="20">
        <v>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5</v>
      </c>
      <c r="Q19" s="20">
        <v>1</v>
      </c>
      <c r="R19" s="20">
        <v>0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ht="20.100000000000001" customHeight="1" thickBot="1" x14ac:dyDescent="0.25">
      <c r="B20" s="4" t="s">
        <v>207</v>
      </c>
      <c r="C20" s="20">
        <v>54</v>
      </c>
      <c r="D20" s="20">
        <v>0</v>
      </c>
      <c r="E20" s="20">
        <v>0</v>
      </c>
      <c r="F20" s="20">
        <v>0</v>
      </c>
      <c r="G20" s="20">
        <v>30</v>
      </c>
      <c r="H20" s="20">
        <v>5</v>
      </c>
      <c r="I20" s="20">
        <v>3</v>
      </c>
      <c r="J20" s="20">
        <v>9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</v>
      </c>
      <c r="Q20" s="20">
        <v>2</v>
      </c>
      <c r="R20" s="20">
        <v>4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ht="20.100000000000001" customHeight="1" thickBot="1" x14ac:dyDescent="0.25">
      <c r="B21" s="4" t="s">
        <v>208</v>
      </c>
      <c r="C21" s="20">
        <v>733</v>
      </c>
      <c r="D21" s="20">
        <v>0</v>
      </c>
      <c r="E21" s="20">
        <v>0</v>
      </c>
      <c r="F21" s="20">
        <v>0</v>
      </c>
      <c r="G21" s="20">
        <v>463</v>
      </c>
      <c r="H21" s="20">
        <v>51</v>
      </c>
      <c r="I21" s="20">
        <v>6</v>
      </c>
      <c r="J21" s="20">
        <v>36</v>
      </c>
      <c r="K21" s="20">
        <v>9</v>
      </c>
      <c r="L21" s="20">
        <v>21</v>
      </c>
      <c r="M21" s="20">
        <v>12</v>
      </c>
      <c r="N21" s="20">
        <v>14</v>
      </c>
      <c r="O21" s="20">
        <v>8</v>
      </c>
      <c r="P21" s="20">
        <v>50</v>
      </c>
      <c r="Q21" s="20">
        <v>61</v>
      </c>
      <c r="R21" s="20">
        <v>2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ht="20.100000000000001" customHeight="1" thickBot="1" x14ac:dyDescent="0.25">
      <c r="B22" s="4" t="s">
        <v>209</v>
      </c>
      <c r="C22" s="20">
        <v>808</v>
      </c>
      <c r="D22" s="20">
        <v>0</v>
      </c>
      <c r="E22" s="20">
        <v>0</v>
      </c>
      <c r="F22" s="20">
        <v>0</v>
      </c>
      <c r="G22" s="20">
        <v>367</v>
      </c>
      <c r="H22" s="20">
        <v>78</v>
      </c>
      <c r="I22" s="20">
        <v>8</v>
      </c>
      <c r="J22" s="20">
        <v>53</v>
      </c>
      <c r="K22" s="20">
        <v>10</v>
      </c>
      <c r="L22" s="20">
        <v>7</v>
      </c>
      <c r="M22" s="20">
        <v>3</v>
      </c>
      <c r="N22" s="20">
        <v>4</v>
      </c>
      <c r="O22" s="20">
        <v>3</v>
      </c>
      <c r="P22" s="20">
        <v>126</v>
      </c>
      <c r="Q22" s="20">
        <v>146</v>
      </c>
      <c r="R22" s="20">
        <v>3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ht="20.100000000000001" customHeight="1" thickBot="1" x14ac:dyDescent="0.25">
      <c r="B23" s="4" t="s">
        <v>210</v>
      </c>
      <c r="C23" s="20">
        <v>1640</v>
      </c>
      <c r="D23" s="20">
        <v>0</v>
      </c>
      <c r="E23" s="20">
        <v>0</v>
      </c>
      <c r="F23" s="20">
        <v>0</v>
      </c>
      <c r="G23" s="20">
        <v>978</v>
      </c>
      <c r="H23" s="20">
        <v>112</v>
      </c>
      <c r="I23" s="20">
        <v>43</v>
      </c>
      <c r="J23" s="20">
        <v>67</v>
      </c>
      <c r="K23" s="20">
        <v>9</v>
      </c>
      <c r="L23" s="20">
        <v>98</v>
      </c>
      <c r="M23" s="20">
        <v>4</v>
      </c>
      <c r="N23" s="20">
        <v>3</v>
      </c>
      <c r="O23" s="20">
        <v>7</v>
      </c>
      <c r="P23" s="20">
        <v>220</v>
      </c>
      <c r="Q23" s="20">
        <v>92</v>
      </c>
      <c r="R23" s="20">
        <v>7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ht="20.100000000000001" customHeight="1" thickBot="1" x14ac:dyDescent="0.25">
      <c r="B24" s="4" t="s">
        <v>211</v>
      </c>
      <c r="C24" s="20">
        <v>1232</v>
      </c>
      <c r="D24" s="20">
        <v>0</v>
      </c>
      <c r="E24" s="20">
        <v>0</v>
      </c>
      <c r="F24" s="20">
        <v>0</v>
      </c>
      <c r="G24" s="20">
        <v>601</v>
      </c>
      <c r="H24" s="20">
        <v>123</v>
      </c>
      <c r="I24" s="20">
        <v>51</v>
      </c>
      <c r="J24" s="20">
        <v>117</v>
      </c>
      <c r="K24" s="20">
        <v>9</v>
      </c>
      <c r="L24" s="20">
        <v>29</v>
      </c>
      <c r="M24" s="20">
        <v>1</v>
      </c>
      <c r="N24" s="20">
        <v>19</v>
      </c>
      <c r="O24" s="20">
        <v>1</v>
      </c>
      <c r="P24" s="20">
        <v>149</v>
      </c>
      <c r="Q24" s="20">
        <v>41</v>
      </c>
      <c r="R24" s="20">
        <v>91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ht="20.100000000000001" customHeight="1" thickBot="1" x14ac:dyDescent="0.25">
      <c r="B25" s="4" t="s">
        <v>212</v>
      </c>
      <c r="C25" s="20">
        <v>1000</v>
      </c>
      <c r="D25" s="20">
        <v>0</v>
      </c>
      <c r="E25" s="20">
        <v>0</v>
      </c>
      <c r="F25" s="20">
        <v>0</v>
      </c>
      <c r="G25" s="20">
        <v>604</v>
      </c>
      <c r="H25" s="20">
        <v>122</v>
      </c>
      <c r="I25" s="20">
        <v>43</v>
      </c>
      <c r="J25" s="20">
        <v>28</v>
      </c>
      <c r="K25" s="20">
        <v>4</v>
      </c>
      <c r="L25" s="20">
        <v>6</v>
      </c>
      <c r="M25" s="20">
        <v>0</v>
      </c>
      <c r="N25" s="20">
        <v>3</v>
      </c>
      <c r="O25" s="20">
        <v>0</v>
      </c>
      <c r="P25" s="20">
        <v>96</v>
      </c>
      <c r="Q25" s="20">
        <v>70</v>
      </c>
      <c r="R25" s="20">
        <v>24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ht="20.100000000000001" customHeight="1" thickBot="1" x14ac:dyDescent="0.25">
      <c r="B26" s="5" t="s">
        <v>213</v>
      </c>
      <c r="C26" s="31">
        <v>500</v>
      </c>
      <c r="D26" s="31">
        <v>0</v>
      </c>
      <c r="E26" s="31">
        <v>0</v>
      </c>
      <c r="F26" s="31">
        <v>0</v>
      </c>
      <c r="G26" s="31">
        <v>173</v>
      </c>
      <c r="H26" s="31">
        <v>73</v>
      </c>
      <c r="I26" s="31">
        <v>5</v>
      </c>
      <c r="J26" s="31">
        <v>29</v>
      </c>
      <c r="K26" s="31">
        <v>1</v>
      </c>
      <c r="L26" s="31">
        <v>16</v>
      </c>
      <c r="M26" s="31">
        <v>1</v>
      </c>
      <c r="N26" s="31">
        <v>6</v>
      </c>
      <c r="O26" s="31">
        <v>0</v>
      </c>
      <c r="P26" s="31">
        <v>93</v>
      </c>
      <c r="Q26" s="31">
        <v>65</v>
      </c>
      <c r="R26" s="31">
        <v>38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2:42" ht="20.100000000000001" customHeight="1" thickBot="1" x14ac:dyDescent="0.25">
      <c r="B27" s="6" t="s">
        <v>214</v>
      </c>
      <c r="C27" s="33">
        <v>85</v>
      </c>
      <c r="D27" s="33">
        <v>0</v>
      </c>
      <c r="E27" s="33">
        <v>0</v>
      </c>
      <c r="F27" s="33">
        <v>0</v>
      </c>
      <c r="G27" s="33">
        <v>64</v>
      </c>
      <c r="H27" s="33">
        <v>10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11</v>
      </c>
      <c r="R27" s="33">
        <v>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2:42" ht="20.100000000000001" customHeight="1" thickBot="1" x14ac:dyDescent="0.25">
      <c r="B28" s="4" t="s">
        <v>215</v>
      </c>
      <c r="C28" s="33">
        <v>242</v>
      </c>
      <c r="D28" s="33">
        <v>0</v>
      </c>
      <c r="E28" s="33">
        <v>0</v>
      </c>
      <c r="F28" s="33">
        <v>0</v>
      </c>
      <c r="G28" s="33">
        <v>88</v>
      </c>
      <c r="H28" s="33">
        <v>11</v>
      </c>
      <c r="I28" s="33">
        <v>12</v>
      </c>
      <c r="J28" s="33">
        <v>0</v>
      </c>
      <c r="K28" s="33">
        <v>0</v>
      </c>
      <c r="L28" s="33">
        <v>10</v>
      </c>
      <c r="M28" s="33">
        <v>0</v>
      </c>
      <c r="N28" s="33">
        <v>66</v>
      </c>
      <c r="O28" s="33">
        <v>1</v>
      </c>
      <c r="P28" s="33">
        <v>29</v>
      </c>
      <c r="Q28" s="33">
        <v>25</v>
      </c>
      <c r="R28" s="33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2:42" ht="20.100000000000001" customHeight="1" thickBot="1" x14ac:dyDescent="0.25">
      <c r="B29" s="4" t="s">
        <v>216</v>
      </c>
      <c r="C29" s="32">
        <v>191</v>
      </c>
      <c r="D29" s="32">
        <v>0</v>
      </c>
      <c r="E29" s="32">
        <v>0</v>
      </c>
      <c r="F29" s="32">
        <v>0</v>
      </c>
      <c r="G29" s="32">
        <v>81</v>
      </c>
      <c r="H29" s="32">
        <v>53</v>
      </c>
      <c r="I29" s="32">
        <v>3</v>
      </c>
      <c r="J29" s="32">
        <v>2</v>
      </c>
      <c r="K29" s="32">
        <v>17</v>
      </c>
      <c r="L29" s="32">
        <v>0</v>
      </c>
      <c r="M29" s="32">
        <v>0</v>
      </c>
      <c r="N29" s="32">
        <v>0</v>
      </c>
      <c r="O29" s="32">
        <v>0</v>
      </c>
      <c r="P29" s="32">
        <v>10</v>
      </c>
      <c r="Q29" s="32">
        <v>25</v>
      </c>
      <c r="R29" s="32">
        <v>0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2:42" ht="20.100000000000001" customHeight="1" thickBot="1" x14ac:dyDescent="0.25">
      <c r="B30" s="4" t="s">
        <v>217</v>
      </c>
      <c r="C30" s="20">
        <v>76</v>
      </c>
      <c r="D30" s="20">
        <v>0</v>
      </c>
      <c r="E30" s="20">
        <v>0</v>
      </c>
      <c r="F30" s="20">
        <v>0</v>
      </c>
      <c r="G30" s="20">
        <v>57</v>
      </c>
      <c r="H30" s="20">
        <v>9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10</v>
      </c>
      <c r="R30" s="20">
        <v>0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ht="20.100000000000001" customHeight="1" thickBot="1" x14ac:dyDescent="0.25">
      <c r="B31" s="4" t="s">
        <v>218</v>
      </c>
      <c r="C31" s="20">
        <v>120</v>
      </c>
      <c r="D31" s="20">
        <v>0</v>
      </c>
      <c r="E31" s="20">
        <v>0</v>
      </c>
      <c r="F31" s="20">
        <v>0</v>
      </c>
      <c r="G31" s="20">
        <v>105</v>
      </c>
      <c r="H31" s="20">
        <v>0</v>
      </c>
      <c r="I31" s="20">
        <v>0</v>
      </c>
      <c r="J31" s="20">
        <v>5</v>
      </c>
      <c r="K31" s="20">
        <v>0</v>
      </c>
      <c r="L31" s="20">
        <v>1</v>
      </c>
      <c r="M31" s="20">
        <v>0</v>
      </c>
      <c r="N31" s="20">
        <v>0</v>
      </c>
      <c r="O31" s="20">
        <v>0</v>
      </c>
      <c r="P31" s="20">
        <v>0</v>
      </c>
      <c r="Q31" s="20">
        <v>9</v>
      </c>
      <c r="R31" s="20">
        <v>0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ht="20.100000000000001" customHeight="1" thickBot="1" x14ac:dyDescent="0.25">
      <c r="B32" s="4" t="s">
        <v>219</v>
      </c>
      <c r="C32" s="20">
        <v>82</v>
      </c>
      <c r="D32" s="20">
        <v>0</v>
      </c>
      <c r="E32" s="20">
        <v>0</v>
      </c>
      <c r="F32" s="20">
        <v>0</v>
      </c>
      <c r="G32" s="20">
        <v>36</v>
      </c>
      <c r="H32" s="20">
        <v>7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3</v>
      </c>
      <c r="Q32" s="20">
        <v>35</v>
      </c>
      <c r="R32" s="20">
        <v>1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ht="20.100000000000001" customHeight="1" thickBot="1" x14ac:dyDescent="0.25">
      <c r="B33" s="4" t="s">
        <v>220</v>
      </c>
      <c r="C33" s="20">
        <v>42</v>
      </c>
      <c r="D33" s="20">
        <v>0</v>
      </c>
      <c r="E33" s="20">
        <v>0</v>
      </c>
      <c r="F33" s="20">
        <v>0</v>
      </c>
      <c r="G33" s="20">
        <v>13</v>
      </c>
      <c r="H33" s="20">
        <v>0</v>
      </c>
      <c r="I33" s="20">
        <v>2</v>
      </c>
      <c r="J33" s="20">
        <v>6</v>
      </c>
      <c r="K33" s="20">
        <v>0</v>
      </c>
      <c r="L33" s="20">
        <v>7</v>
      </c>
      <c r="M33" s="20">
        <v>0</v>
      </c>
      <c r="N33" s="20">
        <v>0</v>
      </c>
      <c r="O33" s="20">
        <v>0</v>
      </c>
      <c r="P33" s="20">
        <v>2</v>
      </c>
      <c r="Q33" s="20">
        <v>5</v>
      </c>
      <c r="R33" s="20">
        <v>7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ht="20.100000000000001" customHeight="1" thickBot="1" x14ac:dyDescent="0.25">
      <c r="B34" s="4" t="s">
        <v>221</v>
      </c>
      <c r="C34" s="20">
        <v>316</v>
      </c>
      <c r="D34" s="20">
        <v>0</v>
      </c>
      <c r="E34" s="20">
        <v>0</v>
      </c>
      <c r="F34" s="20">
        <v>0</v>
      </c>
      <c r="G34" s="20">
        <v>130</v>
      </c>
      <c r="H34" s="20">
        <v>86</v>
      </c>
      <c r="I34" s="20">
        <v>0</v>
      </c>
      <c r="J34" s="20">
        <v>15</v>
      </c>
      <c r="K34" s="20">
        <v>2</v>
      </c>
      <c r="L34" s="20">
        <v>0</v>
      </c>
      <c r="M34" s="20">
        <v>7</v>
      </c>
      <c r="N34" s="20">
        <v>21</v>
      </c>
      <c r="O34" s="20">
        <v>49</v>
      </c>
      <c r="P34" s="20">
        <v>0</v>
      </c>
      <c r="Q34" s="20">
        <v>6</v>
      </c>
      <c r="R34" s="20"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ht="20.100000000000001" customHeight="1" thickBot="1" x14ac:dyDescent="0.25">
      <c r="B35" s="4" t="s">
        <v>222</v>
      </c>
      <c r="C35" s="20">
        <v>61</v>
      </c>
      <c r="D35" s="20">
        <v>0</v>
      </c>
      <c r="E35" s="20">
        <v>0</v>
      </c>
      <c r="F35" s="20">
        <v>0</v>
      </c>
      <c r="G35" s="20">
        <v>24</v>
      </c>
      <c r="H35" s="20">
        <v>15</v>
      </c>
      <c r="I35" s="20">
        <v>2</v>
      </c>
      <c r="J35" s="20">
        <v>3</v>
      </c>
      <c r="K35" s="20">
        <v>1</v>
      </c>
      <c r="L35" s="20">
        <v>4</v>
      </c>
      <c r="M35" s="20">
        <v>0</v>
      </c>
      <c r="N35" s="20">
        <v>0</v>
      </c>
      <c r="O35" s="20">
        <v>0</v>
      </c>
      <c r="P35" s="20">
        <v>2</v>
      </c>
      <c r="Q35" s="20">
        <v>10</v>
      </c>
      <c r="R35" s="20">
        <v>0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ht="20.100000000000001" customHeight="1" thickBot="1" x14ac:dyDescent="0.25">
      <c r="B36" s="4" t="s">
        <v>223</v>
      </c>
      <c r="C36" s="20">
        <v>230</v>
      </c>
      <c r="D36" s="20">
        <v>0</v>
      </c>
      <c r="E36" s="20">
        <v>0</v>
      </c>
      <c r="F36" s="20">
        <v>0</v>
      </c>
      <c r="G36" s="20">
        <v>105</v>
      </c>
      <c r="H36" s="20">
        <v>10</v>
      </c>
      <c r="I36" s="20">
        <v>1</v>
      </c>
      <c r="J36" s="20">
        <v>38</v>
      </c>
      <c r="K36" s="20">
        <v>3</v>
      </c>
      <c r="L36" s="20">
        <v>24</v>
      </c>
      <c r="M36" s="20">
        <v>2</v>
      </c>
      <c r="N36" s="20">
        <v>0</v>
      </c>
      <c r="O36" s="20">
        <v>23</v>
      </c>
      <c r="P36" s="20">
        <v>6</v>
      </c>
      <c r="Q36" s="20">
        <v>18</v>
      </c>
      <c r="R36" s="20">
        <v>0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ht="20.100000000000001" customHeight="1" thickBot="1" x14ac:dyDescent="0.25">
      <c r="B37" s="4" t="s">
        <v>224</v>
      </c>
      <c r="C37" s="20">
        <v>451</v>
      </c>
      <c r="D37" s="20">
        <v>1</v>
      </c>
      <c r="E37" s="20">
        <v>0</v>
      </c>
      <c r="F37" s="20">
        <v>0</v>
      </c>
      <c r="G37" s="20">
        <v>207</v>
      </c>
      <c r="H37" s="20">
        <v>103</v>
      </c>
      <c r="I37" s="20">
        <v>30</v>
      </c>
      <c r="J37" s="20">
        <v>4</v>
      </c>
      <c r="K37" s="20">
        <v>1</v>
      </c>
      <c r="L37" s="20">
        <v>2</v>
      </c>
      <c r="M37" s="20">
        <v>5</v>
      </c>
      <c r="N37" s="20">
        <v>10</v>
      </c>
      <c r="O37" s="20">
        <v>2</v>
      </c>
      <c r="P37" s="20">
        <v>12</v>
      </c>
      <c r="Q37" s="20">
        <v>73</v>
      </c>
      <c r="R37" s="20">
        <v>1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ht="20.100000000000001" customHeight="1" thickBot="1" x14ac:dyDescent="0.25">
      <c r="B38" s="4" t="s">
        <v>225</v>
      </c>
      <c r="C38" s="20">
        <v>98</v>
      </c>
      <c r="D38" s="20">
        <v>0</v>
      </c>
      <c r="E38" s="20">
        <v>0</v>
      </c>
      <c r="F38" s="20">
        <v>0</v>
      </c>
      <c r="G38" s="20">
        <v>19</v>
      </c>
      <c r="H38" s="20">
        <v>46</v>
      </c>
      <c r="I38" s="20">
        <v>0</v>
      </c>
      <c r="J38" s="20">
        <v>4</v>
      </c>
      <c r="K38" s="20">
        <v>0</v>
      </c>
      <c r="L38" s="20">
        <v>14</v>
      </c>
      <c r="M38" s="20">
        <v>0</v>
      </c>
      <c r="N38" s="20">
        <v>0</v>
      </c>
      <c r="O38" s="20">
        <v>0</v>
      </c>
      <c r="P38" s="20">
        <v>1</v>
      </c>
      <c r="Q38" s="20">
        <v>14</v>
      </c>
      <c r="R38" s="20"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ht="20.100000000000001" customHeight="1" thickBot="1" x14ac:dyDescent="0.25">
      <c r="B39" s="4" t="s">
        <v>226</v>
      </c>
      <c r="C39" s="20">
        <v>199</v>
      </c>
      <c r="D39" s="20">
        <v>0</v>
      </c>
      <c r="E39" s="20">
        <v>0</v>
      </c>
      <c r="F39" s="20">
        <v>0</v>
      </c>
      <c r="G39" s="20">
        <v>31</v>
      </c>
      <c r="H39" s="20">
        <v>47</v>
      </c>
      <c r="I39" s="20">
        <v>57</v>
      </c>
      <c r="J39" s="20">
        <v>12</v>
      </c>
      <c r="K39" s="20">
        <v>1</v>
      </c>
      <c r="L39" s="20">
        <v>0</v>
      </c>
      <c r="M39" s="20">
        <v>0</v>
      </c>
      <c r="N39" s="20">
        <v>0</v>
      </c>
      <c r="O39" s="20">
        <v>0</v>
      </c>
      <c r="P39" s="20">
        <v>23</v>
      </c>
      <c r="Q39" s="20">
        <v>21</v>
      </c>
      <c r="R39" s="20">
        <v>7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ht="20.100000000000001" customHeight="1" thickBot="1" x14ac:dyDescent="0.25">
      <c r="B40" s="4" t="s">
        <v>227</v>
      </c>
      <c r="C40" s="20">
        <v>457</v>
      </c>
      <c r="D40" s="20">
        <v>0</v>
      </c>
      <c r="E40" s="20">
        <v>0</v>
      </c>
      <c r="F40" s="20">
        <v>0</v>
      </c>
      <c r="G40" s="20">
        <v>271</v>
      </c>
      <c r="H40" s="20">
        <v>89</v>
      </c>
      <c r="I40" s="20">
        <v>12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12</v>
      </c>
      <c r="Q40" s="20">
        <v>73</v>
      </c>
      <c r="R40" s="20">
        <v>0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ht="20.100000000000001" customHeight="1" thickBot="1" x14ac:dyDescent="0.25">
      <c r="B41" s="4" t="s">
        <v>228</v>
      </c>
      <c r="C41" s="20">
        <v>4591</v>
      </c>
      <c r="D41" s="20">
        <v>7</v>
      </c>
      <c r="E41" s="20">
        <v>0</v>
      </c>
      <c r="F41" s="20">
        <v>0</v>
      </c>
      <c r="G41" s="20">
        <v>2040</v>
      </c>
      <c r="H41" s="20">
        <v>681</v>
      </c>
      <c r="I41" s="20">
        <v>274</v>
      </c>
      <c r="J41" s="20">
        <v>586</v>
      </c>
      <c r="K41" s="20">
        <v>141</v>
      </c>
      <c r="L41" s="20">
        <v>37</v>
      </c>
      <c r="M41" s="20">
        <v>45</v>
      </c>
      <c r="N41" s="20">
        <v>34</v>
      </c>
      <c r="O41" s="20">
        <v>14</v>
      </c>
      <c r="P41" s="20">
        <v>148</v>
      </c>
      <c r="Q41" s="20">
        <v>359</v>
      </c>
      <c r="R41" s="20">
        <v>225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ht="20.100000000000001" customHeight="1" thickBot="1" x14ac:dyDescent="0.25">
      <c r="B42" s="4" t="s">
        <v>229</v>
      </c>
      <c r="C42" s="20">
        <v>590</v>
      </c>
      <c r="D42" s="20">
        <v>0</v>
      </c>
      <c r="E42" s="20">
        <v>0</v>
      </c>
      <c r="F42" s="20">
        <v>0</v>
      </c>
      <c r="G42" s="20">
        <v>288</v>
      </c>
      <c r="H42" s="20">
        <v>83</v>
      </c>
      <c r="I42" s="20">
        <v>23</v>
      </c>
      <c r="J42" s="20">
        <v>45</v>
      </c>
      <c r="K42" s="20">
        <v>6</v>
      </c>
      <c r="L42" s="20">
        <v>0</v>
      </c>
      <c r="M42" s="20">
        <v>0</v>
      </c>
      <c r="N42" s="20">
        <v>0</v>
      </c>
      <c r="O42" s="20">
        <v>2</v>
      </c>
      <c r="P42" s="20">
        <v>40</v>
      </c>
      <c r="Q42" s="20">
        <v>65</v>
      </c>
      <c r="R42" s="20">
        <v>38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ht="20.100000000000001" customHeight="1" thickBot="1" x14ac:dyDescent="0.25">
      <c r="B43" s="4" t="s">
        <v>230</v>
      </c>
      <c r="C43" s="20">
        <v>418</v>
      </c>
      <c r="D43" s="20">
        <v>0</v>
      </c>
      <c r="E43" s="20">
        <v>0</v>
      </c>
      <c r="F43" s="20">
        <v>0</v>
      </c>
      <c r="G43" s="20">
        <v>212</v>
      </c>
      <c r="H43" s="20">
        <v>89</v>
      </c>
      <c r="I43" s="20">
        <v>12</v>
      </c>
      <c r="J43" s="20">
        <v>44</v>
      </c>
      <c r="K43" s="20">
        <v>3</v>
      </c>
      <c r="L43" s="20">
        <v>5</v>
      </c>
      <c r="M43" s="20">
        <v>2</v>
      </c>
      <c r="N43" s="20">
        <v>0</v>
      </c>
      <c r="O43" s="20">
        <v>2</v>
      </c>
      <c r="P43" s="20">
        <v>15</v>
      </c>
      <c r="Q43" s="20">
        <v>32</v>
      </c>
      <c r="R43" s="20">
        <v>2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ht="20.100000000000001" customHeight="1" thickBot="1" x14ac:dyDescent="0.25">
      <c r="B44" s="4" t="s">
        <v>231</v>
      </c>
      <c r="C44" s="20">
        <v>722</v>
      </c>
      <c r="D44" s="20">
        <v>0</v>
      </c>
      <c r="E44" s="20">
        <v>0</v>
      </c>
      <c r="F44" s="20">
        <v>0</v>
      </c>
      <c r="G44" s="20">
        <v>388</v>
      </c>
      <c r="H44" s="20">
        <v>92</v>
      </c>
      <c r="I44" s="20">
        <v>30</v>
      </c>
      <c r="J44" s="20">
        <v>40</v>
      </c>
      <c r="K44" s="20">
        <v>3</v>
      </c>
      <c r="L44" s="20">
        <v>2</v>
      </c>
      <c r="M44" s="20">
        <v>7</v>
      </c>
      <c r="N44" s="20">
        <v>5</v>
      </c>
      <c r="O44" s="20">
        <v>7</v>
      </c>
      <c r="P44" s="20">
        <v>64</v>
      </c>
      <c r="Q44" s="20">
        <v>69</v>
      </c>
      <c r="R44" s="20">
        <v>15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ht="20.100000000000001" customHeight="1" thickBot="1" x14ac:dyDescent="0.25">
      <c r="B45" s="4" t="s">
        <v>232</v>
      </c>
      <c r="C45" s="20">
        <v>2169</v>
      </c>
      <c r="D45" s="20">
        <v>1</v>
      </c>
      <c r="E45" s="20">
        <v>0</v>
      </c>
      <c r="F45" s="20">
        <v>0</v>
      </c>
      <c r="G45" s="20">
        <v>1044</v>
      </c>
      <c r="H45" s="20">
        <v>418</v>
      </c>
      <c r="I45" s="20">
        <v>96</v>
      </c>
      <c r="J45" s="20">
        <v>88</v>
      </c>
      <c r="K45" s="20">
        <v>11</v>
      </c>
      <c r="L45" s="20">
        <v>3</v>
      </c>
      <c r="M45" s="20">
        <v>5</v>
      </c>
      <c r="N45" s="20">
        <v>1</v>
      </c>
      <c r="O45" s="20">
        <v>1</v>
      </c>
      <c r="P45" s="20">
        <v>148</v>
      </c>
      <c r="Q45" s="20">
        <v>243</v>
      </c>
      <c r="R45" s="20">
        <v>110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ht="20.100000000000001" customHeight="1" thickBot="1" x14ac:dyDescent="0.25">
      <c r="B46" s="4" t="s">
        <v>233</v>
      </c>
      <c r="C46" s="20">
        <v>505</v>
      </c>
      <c r="D46" s="20">
        <v>1</v>
      </c>
      <c r="E46" s="20">
        <v>0</v>
      </c>
      <c r="F46" s="20">
        <v>0</v>
      </c>
      <c r="G46" s="20">
        <v>308</v>
      </c>
      <c r="H46" s="20">
        <v>36</v>
      </c>
      <c r="I46" s="20">
        <v>12</v>
      </c>
      <c r="J46" s="20">
        <v>27</v>
      </c>
      <c r="K46" s="20">
        <v>3</v>
      </c>
      <c r="L46" s="20">
        <v>0</v>
      </c>
      <c r="M46" s="20">
        <v>0</v>
      </c>
      <c r="N46" s="20">
        <v>2</v>
      </c>
      <c r="O46" s="20">
        <v>0</v>
      </c>
      <c r="P46" s="20">
        <v>54</v>
      </c>
      <c r="Q46" s="20">
        <v>61</v>
      </c>
      <c r="R46" s="20">
        <v>1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ht="20.100000000000001" customHeight="1" thickBot="1" x14ac:dyDescent="0.25">
      <c r="B47" s="4" t="s">
        <v>234</v>
      </c>
      <c r="C47" s="20">
        <v>2743</v>
      </c>
      <c r="D47" s="20">
        <v>1</v>
      </c>
      <c r="E47" s="20">
        <v>0</v>
      </c>
      <c r="F47" s="20">
        <v>0</v>
      </c>
      <c r="G47" s="20">
        <v>1305</v>
      </c>
      <c r="H47" s="20">
        <v>428</v>
      </c>
      <c r="I47" s="20">
        <v>227</v>
      </c>
      <c r="J47" s="20">
        <v>109</v>
      </c>
      <c r="K47" s="20">
        <v>19</v>
      </c>
      <c r="L47" s="20">
        <v>40</v>
      </c>
      <c r="M47" s="20">
        <v>4</v>
      </c>
      <c r="N47" s="20">
        <v>1</v>
      </c>
      <c r="O47" s="20">
        <v>3</v>
      </c>
      <c r="P47" s="20">
        <v>187</v>
      </c>
      <c r="Q47" s="20">
        <v>381</v>
      </c>
      <c r="R47" s="20">
        <v>38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ht="20.100000000000001" customHeight="1" thickBot="1" x14ac:dyDescent="0.25">
      <c r="B48" s="4" t="s">
        <v>235</v>
      </c>
      <c r="C48" s="20">
        <v>392</v>
      </c>
      <c r="D48" s="20">
        <v>0</v>
      </c>
      <c r="E48" s="20">
        <v>0</v>
      </c>
      <c r="F48" s="20">
        <v>0</v>
      </c>
      <c r="G48" s="20">
        <v>166</v>
      </c>
      <c r="H48" s="20">
        <v>38</v>
      </c>
      <c r="I48" s="20">
        <v>15</v>
      </c>
      <c r="J48" s="20">
        <v>43</v>
      </c>
      <c r="K48" s="20">
        <v>4</v>
      </c>
      <c r="L48" s="20">
        <v>25</v>
      </c>
      <c r="M48" s="20">
        <v>1</v>
      </c>
      <c r="N48" s="20">
        <v>5</v>
      </c>
      <c r="O48" s="20">
        <v>4</v>
      </c>
      <c r="P48" s="20">
        <v>61</v>
      </c>
      <c r="Q48" s="20">
        <v>29</v>
      </c>
      <c r="R48" s="20">
        <v>1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ht="20.100000000000001" customHeight="1" thickBot="1" x14ac:dyDescent="0.25">
      <c r="B49" s="4" t="s">
        <v>236</v>
      </c>
      <c r="C49" s="20">
        <v>181</v>
      </c>
      <c r="D49" s="20">
        <v>0</v>
      </c>
      <c r="E49" s="20">
        <v>0</v>
      </c>
      <c r="F49" s="20">
        <v>0</v>
      </c>
      <c r="G49" s="20">
        <v>41</v>
      </c>
      <c r="H49" s="20">
        <v>57</v>
      </c>
      <c r="I49" s="20">
        <v>0</v>
      </c>
      <c r="J49" s="20">
        <v>9</v>
      </c>
      <c r="K49" s="20">
        <v>0</v>
      </c>
      <c r="L49" s="20">
        <v>12</v>
      </c>
      <c r="M49" s="20">
        <v>0</v>
      </c>
      <c r="N49" s="20">
        <v>0</v>
      </c>
      <c r="O49" s="20">
        <v>3</v>
      </c>
      <c r="P49" s="20">
        <v>2</v>
      </c>
      <c r="Q49" s="20">
        <v>54</v>
      </c>
      <c r="R49" s="20">
        <v>3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ht="20.100000000000001" customHeight="1" thickBot="1" x14ac:dyDescent="0.25">
      <c r="B50" s="4" t="s">
        <v>237</v>
      </c>
      <c r="C50" s="20">
        <v>806</v>
      </c>
      <c r="D50" s="20">
        <v>0</v>
      </c>
      <c r="E50" s="20">
        <v>0</v>
      </c>
      <c r="F50" s="20">
        <v>0</v>
      </c>
      <c r="G50" s="20">
        <v>296</v>
      </c>
      <c r="H50" s="20">
        <v>149</v>
      </c>
      <c r="I50" s="20">
        <v>21</v>
      </c>
      <c r="J50" s="20">
        <v>122</v>
      </c>
      <c r="K50" s="20">
        <v>5</v>
      </c>
      <c r="L50" s="20">
        <v>58</v>
      </c>
      <c r="M50" s="20">
        <v>3</v>
      </c>
      <c r="N50" s="20">
        <v>13</v>
      </c>
      <c r="O50" s="20">
        <v>4</v>
      </c>
      <c r="P50" s="20">
        <v>11</v>
      </c>
      <c r="Q50" s="20">
        <v>122</v>
      </c>
      <c r="R50" s="20">
        <v>2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ht="20.100000000000001" customHeight="1" thickBot="1" x14ac:dyDescent="0.25">
      <c r="B51" s="4" t="s">
        <v>238</v>
      </c>
      <c r="C51" s="20">
        <v>177</v>
      </c>
      <c r="D51" s="20">
        <v>1</v>
      </c>
      <c r="E51" s="20">
        <v>0</v>
      </c>
      <c r="F51" s="20">
        <v>0</v>
      </c>
      <c r="G51" s="20">
        <v>69</v>
      </c>
      <c r="H51" s="20">
        <v>41</v>
      </c>
      <c r="I51" s="20">
        <v>2</v>
      </c>
      <c r="J51" s="20">
        <v>13</v>
      </c>
      <c r="K51" s="20">
        <v>5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46</v>
      </c>
      <c r="R51" s="20">
        <v>0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ht="20.100000000000001" customHeight="1" thickBot="1" x14ac:dyDescent="0.25">
      <c r="B52" s="4" t="s">
        <v>239</v>
      </c>
      <c r="C52" s="20">
        <v>120</v>
      </c>
      <c r="D52" s="20">
        <v>0</v>
      </c>
      <c r="E52" s="20">
        <v>0</v>
      </c>
      <c r="F52" s="20">
        <v>0</v>
      </c>
      <c r="G52" s="20">
        <v>46</v>
      </c>
      <c r="H52" s="20">
        <v>28</v>
      </c>
      <c r="I52" s="20">
        <v>2</v>
      </c>
      <c r="J52" s="20">
        <v>0</v>
      </c>
      <c r="K52" s="20">
        <v>0</v>
      </c>
      <c r="L52" s="20">
        <v>1</v>
      </c>
      <c r="M52" s="20">
        <v>0</v>
      </c>
      <c r="N52" s="20">
        <v>0</v>
      </c>
      <c r="O52" s="20">
        <v>10</v>
      </c>
      <c r="P52" s="20">
        <v>11</v>
      </c>
      <c r="Q52" s="20">
        <v>22</v>
      </c>
      <c r="R52" s="20">
        <v>0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ht="20.100000000000001" customHeight="1" thickBot="1" x14ac:dyDescent="0.25">
      <c r="B53" s="4" t="s">
        <v>240</v>
      </c>
      <c r="C53" s="20">
        <v>580</v>
      </c>
      <c r="D53" s="20">
        <v>0</v>
      </c>
      <c r="E53" s="20">
        <v>0</v>
      </c>
      <c r="F53" s="20">
        <v>0</v>
      </c>
      <c r="G53" s="20">
        <v>242</v>
      </c>
      <c r="H53" s="20">
        <v>174</v>
      </c>
      <c r="I53" s="20">
        <v>44</v>
      </c>
      <c r="J53" s="20">
        <v>20</v>
      </c>
      <c r="K53" s="20">
        <v>7</v>
      </c>
      <c r="L53" s="20">
        <v>20</v>
      </c>
      <c r="M53" s="20">
        <v>6</v>
      </c>
      <c r="N53" s="20">
        <v>9</v>
      </c>
      <c r="O53" s="20">
        <v>9</v>
      </c>
      <c r="P53" s="20">
        <v>22</v>
      </c>
      <c r="Q53" s="20">
        <v>25</v>
      </c>
      <c r="R53" s="20">
        <v>2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ht="20.100000000000001" customHeight="1" thickBot="1" x14ac:dyDescent="0.25">
      <c r="B54" s="4" t="s">
        <v>241</v>
      </c>
      <c r="C54" s="20">
        <v>6181</v>
      </c>
      <c r="D54" s="20">
        <v>2</v>
      </c>
      <c r="E54" s="20">
        <v>0</v>
      </c>
      <c r="F54" s="20">
        <v>0</v>
      </c>
      <c r="G54" s="20">
        <v>3725</v>
      </c>
      <c r="H54" s="20">
        <v>296</v>
      </c>
      <c r="I54" s="20">
        <v>178</v>
      </c>
      <c r="J54" s="20">
        <v>472</v>
      </c>
      <c r="K54" s="20">
        <v>52</v>
      </c>
      <c r="L54" s="20">
        <v>157</v>
      </c>
      <c r="M54" s="20">
        <v>45</v>
      </c>
      <c r="N54" s="20">
        <v>42</v>
      </c>
      <c r="O54" s="20">
        <v>14</v>
      </c>
      <c r="P54" s="20">
        <v>280</v>
      </c>
      <c r="Q54" s="20">
        <v>719</v>
      </c>
      <c r="R54" s="20">
        <v>199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ht="20.100000000000001" customHeight="1" thickBot="1" x14ac:dyDescent="0.25">
      <c r="B55" s="4" t="s">
        <v>242</v>
      </c>
      <c r="C55" s="20">
        <v>1626</v>
      </c>
      <c r="D55" s="20">
        <v>2</v>
      </c>
      <c r="E55" s="20">
        <v>0</v>
      </c>
      <c r="F55" s="20">
        <v>0</v>
      </c>
      <c r="G55" s="20">
        <v>877</v>
      </c>
      <c r="H55" s="20">
        <v>156</v>
      </c>
      <c r="I55" s="20">
        <v>49</v>
      </c>
      <c r="J55" s="20">
        <v>74</v>
      </c>
      <c r="K55" s="20">
        <v>6</v>
      </c>
      <c r="L55" s="20">
        <v>25</v>
      </c>
      <c r="M55" s="20">
        <v>12</v>
      </c>
      <c r="N55" s="20">
        <v>6</v>
      </c>
      <c r="O55" s="20">
        <v>7</v>
      </c>
      <c r="P55" s="20">
        <v>229</v>
      </c>
      <c r="Q55" s="20">
        <v>165</v>
      </c>
      <c r="R55" s="20">
        <v>18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ht="20.100000000000001" customHeight="1" thickBot="1" x14ac:dyDescent="0.25">
      <c r="B56" s="4" t="s">
        <v>243</v>
      </c>
      <c r="C56" s="20">
        <v>465</v>
      </c>
      <c r="D56" s="20">
        <v>0</v>
      </c>
      <c r="E56" s="20">
        <v>0</v>
      </c>
      <c r="F56" s="20">
        <v>0</v>
      </c>
      <c r="G56" s="20">
        <v>228</v>
      </c>
      <c r="H56" s="20">
        <v>47</v>
      </c>
      <c r="I56" s="20">
        <v>54</v>
      </c>
      <c r="J56" s="20">
        <v>19</v>
      </c>
      <c r="K56" s="20">
        <v>2</v>
      </c>
      <c r="L56" s="20">
        <v>0</v>
      </c>
      <c r="M56" s="20">
        <v>0</v>
      </c>
      <c r="N56" s="20">
        <v>3</v>
      </c>
      <c r="O56" s="20">
        <v>0</v>
      </c>
      <c r="P56" s="20">
        <v>10</v>
      </c>
      <c r="Q56" s="20">
        <v>101</v>
      </c>
      <c r="R56" s="20">
        <v>1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ht="20.100000000000001" customHeight="1" thickBot="1" x14ac:dyDescent="0.25">
      <c r="B57" s="4" t="s">
        <v>244</v>
      </c>
      <c r="C57" s="20">
        <v>233</v>
      </c>
      <c r="D57" s="20">
        <v>0</v>
      </c>
      <c r="E57" s="20">
        <v>0</v>
      </c>
      <c r="F57" s="20">
        <v>0</v>
      </c>
      <c r="G57" s="20">
        <v>160</v>
      </c>
      <c r="H57" s="20">
        <v>11</v>
      </c>
      <c r="I57" s="20">
        <v>13</v>
      </c>
      <c r="J57" s="20">
        <v>2</v>
      </c>
      <c r="K57" s="20">
        <v>6</v>
      </c>
      <c r="L57" s="20">
        <v>0</v>
      </c>
      <c r="M57" s="20">
        <v>0</v>
      </c>
      <c r="N57" s="20">
        <v>1</v>
      </c>
      <c r="O57" s="20">
        <v>0</v>
      </c>
      <c r="P57" s="20">
        <v>18</v>
      </c>
      <c r="Q57" s="20">
        <v>20</v>
      </c>
      <c r="R57" s="20">
        <v>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ht="20.100000000000001" customHeight="1" thickBot="1" x14ac:dyDescent="0.25">
      <c r="B58" s="4" t="s">
        <v>270</v>
      </c>
      <c r="C58" s="20">
        <v>384</v>
      </c>
      <c r="D58" s="20">
        <v>0</v>
      </c>
      <c r="E58" s="20">
        <v>0</v>
      </c>
      <c r="F58" s="20">
        <v>0</v>
      </c>
      <c r="G58" s="20">
        <v>174</v>
      </c>
      <c r="H58" s="20">
        <v>6</v>
      </c>
      <c r="I58" s="20">
        <v>47</v>
      </c>
      <c r="J58" s="20">
        <v>73</v>
      </c>
      <c r="K58" s="20">
        <v>5</v>
      </c>
      <c r="L58" s="20">
        <v>0</v>
      </c>
      <c r="M58" s="20">
        <v>0</v>
      </c>
      <c r="N58" s="20">
        <v>1</v>
      </c>
      <c r="O58" s="20">
        <v>0</v>
      </c>
      <c r="P58" s="20">
        <v>62</v>
      </c>
      <c r="Q58" s="20">
        <v>2</v>
      </c>
      <c r="R58" s="20">
        <v>14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ht="20.100000000000001" customHeight="1" thickBot="1" x14ac:dyDescent="0.25">
      <c r="B59" s="4" t="s">
        <v>246</v>
      </c>
      <c r="C59" s="20">
        <v>770</v>
      </c>
      <c r="D59" s="20">
        <v>0</v>
      </c>
      <c r="E59" s="20">
        <v>0</v>
      </c>
      <c r="F59" s="20">
        <v>0</v>
      </c>
      <c r="G59" s="20">
        <v>444</v>
      </c>
      <c r="H59" s="20">
        <v>60</v>
      </c>
      <c r="I59" s="20">
        <v>62</v>
      </c>
      <c r="J59" s="20">
        <v>18</v>
      </c>
      <c r="K59" s="20">
        <v>4</v>
      </c>
      <c r="L59" s="20">
        <v>12</v>
      </c>
      <c r="M59" s="20">
        <v>4</v>
      </c>
      <c r="N59" s="20">
        <v>2</v>
      </c>
      <c r="O59" s="20">
        <v>1</v>
      </c>
      <c r="P59" s="20">
        <v>112</v>
      </c>
      <c r="Q59" s="20">
        <v>40</v>
      </c>
      <c r="R59" s="20">
        <v>11</v>
      </c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ht="20.100000000000001" customHeight="1" thickBot="1" x14ac:dyDescent="0.25">
      <c r="B60" s="4" t="s">
        <v>247</v>
      </c>
      <c r="C60" s="20">
        <v>319</v>
      </c>
      <c r="D60" s="20">
        <v>0</v>
      </c>
      <c r="E60" s="20">
        <v>0</v>
      </c>
      <c r="F60" s="20">
        <v>0</v>
      </c>
      <c r="G60" s="20">
        <v>221</v>
      </c>
      <c r="H60" s="20">
        <v>0</v>
      </c>
      <c r="I60" s="20">
        <v>0</v>
      </c>
      <c r="J60" s="20">
        <v>27</v>
      </c>
      <c r="K60" s="20">
        <v>5</v>
      </c>
      <c r="L60" s="20">
        <v>30</v>
      </c>
      <c r="M60" s="20">
        <v>0</v>
      </c>
      <c r="N60" s="20">
        <v>0</v>
      </c>
      <c r="O60" s="20">
        <v>1</v>
      </c>
      <c r="P60" s="20">
        <v>0</v>
      </c>
      <c r="Q60" s="20">
        <v>31</v>
      </c>
      <c r="R60" s="20">
        <v>4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ht="20.100000000000001" customHeight="1" thickBot="1" x14ac:dyDescent="0.25">
      <c r="B61" s="7" t="s">
        <v>22</v>
      </c>
      <c r="C61" s="9">
        <f>SUM(C11:C60)</f>
        <v>40866</v>
      </c>
      <c r="D61" s="9">
        <f t="shared" ref="D61:R61" si="0">SUM(D11:D60)</f>
        <v>20</v>
      </c>
      <c r="E61" s="9">
        <f t="shared" si="0"/>
        <v>0</v>
      </c>
      <c r="F61" s="9">
        <f t="shared" si="0"/>
        <v>0</v>
      </c>
      <c r="G61" s="9">
        <f t="shared" si="0"/>
        <v>20808</v>
      </c>
      <c r="H61" s="9">
        <f t="shared" si="0"/>
        <v>5104</v>
      </c>
      <c r="I61" s="9">
        <f t="shared" si="0"/>
        <v>1764</v>
      </c>
      <c r="J61" s="9">
        <f t="shared" si="0"/>
        <v>2819</v>
      </c>
      <c r="K61" s="9">
        <f t="shared" si="0"/>
        <v>435</v>
      </c>
      <c r="L61" s="9">
        <f t="shared" si="0"/>
        <v>1014</v>
      </c>
      <c r="M61" s="9">
        <f t="shared" si="0"/>
        <v>188</v>
      </c>
      <c r="N61" s="9">
        <f t="shared" si="0"/>
        <v>314</v>
      </c>
      <c r="O61" s="9">
        <f t="shared" si="0"/>
        <v>201</v>
      </c>
      <c r="P61" s="9">
        <f t="shared" si="0"/>
        <v>2775</v>
      </c>
      <c r="Q61" s="9">
        <f t="shared" si="0"/>
        <v>4245</v>
      </c>
      <c r="R61" s="9">
        <f t="shared" si="0"/>
        <v>1179</v>
      </c>
      <c r="S61" s="1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19"/>
      <c r="AJ61" s="20"/>
      <c r="AK61" s="20"/>
      <c r="AL61" s="20"/>
      <c r="AM61" s="20"/>
      <c r="AN61" s="20"/>
      <c r="AO61" s="20"/>
      <c r="AP61" s="20"/>
    </row>
    <row r="62" spans="2:42" ht="20.100000000000001" customHeight="1" thickBot="1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89" t="s">
        <v>52</v>
      </c>
      <c r="D9" s="86"/>
      <c r="E9" s="86"/>
      <c r="F9" s="90"/>
      <c r="G9" s="89" t="s">
        <v>53</v>
      </c>
      <c r="H9" s="86"/>
      <c r="I9" s="86"/>
      <c r="J9" s="90"/>
      <c r="K9" s="89" t="s">
        <v>54</v>
      </c>
      <c r="L9" s="86"/>
      <c r="M9" s="86"/>
      <c r="N9" s="86"/>
      <c r="O9" s="86"/>
      <c r="P9" s="90"/>
      <c r="Q9" s="89" t="s">
        <v>55</v>
      </c>
      <c r="R9" s="86"/>
      <c r="S9" s="86"/>
      <c r="T9" s="86"/>
      <c r="U9" s="86"/>
      <c r="V9" s="90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9">
        <v>16</v>
      </c>
      <c r="D11" s="19">
        <v>9</v>
      </c>
      <c r="E11" s="19">
        <v>7</v>
      </c>
      <c r="F11" s="19">
        <v>0</v>
      </c>
      <c r="G11" s="19">
        <v>5</v>
      </c>
      <c r="H11" s="19">
        <v>0</v>
      </c>
      <c r="I11" s="19">
        <v>4</v>
      </c>
      <c r="J11" s="19">
        <v>1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9</v>
      </c>
      <c r="R11" s="19">
        <v>9</v>
      </c>
      <c r="S11" s="19">
        <v>2</v>
      </c>
      <c r="T11" s="19">
        <v>9</v>
      </c>
      <c r="U11" s="19">
        <v>3</v>
      </c>
      <c r="V11" s="19">
        <v>15</v>
      </c>
    </row>
    <row r="12" spans="2:22" ht="20.100000000000001" customHeight="1" thickBot="1" x14ac:dyDescent="0.25">
      <c r="B12" s="4" t="s">
        <v>199</v>
      </c>
      <c r="C12" s="20">
        <v>73</v>
      </c>
      <c r="D12" s="20">
        <v>40</v>
      </c>
      <c r="E12" s="20">
        <v>25</v>
      </c>
      <c r="F12" s="20">
        <v>8</v>
      </c>
      <c r="G12" s="20">
        <v>23</v>
      </c>
      <c r="H12" s="20">
        <v>0</v>
      </c>
      <c r="I12" s="20">
        <v>23</v>
      </c>
      <c r="J12" s="20">
        <v>8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23</v>
      </c>
      <c r="R12" s="20">
        <v>28</v>
      </c>
      <c r="S12" s="20">
        <v>0</v>
      </c>
      <c r="T12" s="20">
        <v>0</v>
      </c>
      <c r="U12" s="20">
        <v>20</v>
      </c>
      <c r="V12" s="20">
        <v>82</v>
      </c>
    </row>
    <row r="13" spans="2:22" ht="20.100000000000001" customHeight="1" thickBot="1" x14ac:dyDescent="0.25">
      <c r="B13" s="4" t="s">
        <v>200</v>
      </c>
      <c r="C13" s="20">
        <v>29</v>
      </c>
      <c r="D13" s="20">
        <v>3</v>
      </c>
      <c r="E13" s="20">
        <v>23</v>
      </c>
      <c r="F13" s="20">
        <v>3</v>
      </c>
      <c r="G13" s="20">
        <v>9</v>
      </c>
      <c r="H13" s="20">
        <v>0</v>
      </c>
      <c r="I13" s="20">
        <v>7</v>
      </c>
      <c r="J13" s="20">
        <v>4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6</v>
      </c>
      <c r="R13" s="20">
        <v>8</v>
      </c>
      <c r="S13" s="20">
        <v>0</v>
      </c>
      <c r="T13" s="20">
        <v>2</v>
      </c>
      <c r="U13" s="20">
        <v>3</v>
      </c>
      <c r="V13" s="20">
        <v>22</v>
      </c>
    </row>
    <row r="14" spans="2:22" ht="20.100000000000001" customHeight="1" thickBot="1" x14ac:dyDescent="0.25">
      <c r="B14" s="4" t="s">
        <v>201</v>
      </c>
      <c r="C14" s="20">
        <v>69</v>
      </c>
      <c r="D14" s="20">
        <v>47</v>
      </c>
      <c r="E14" s="20">
        <v>15</v>
      </c>
      <c r="F14" s="20">
        <v>7</v>
      </c>
      <c r="G14" s="20">
        <v>50</v>
      </c>
      <c r="H14" s="20">
        <v>0</v>
      </c>
      <c r="I14" s="20">
        <v>49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50</v>
      </c>
      <c r="R14" s="20">
        <v>51</v>
      </c>
      <c r="S14" s="20">
        <v>0</v>
      </c>
      <c r="T14" s="20">
        <v>2</v>
      </c>
      <c r="U14" s="20">
        <v>61</v>
      </c>
      <c r="V14" s="20">
        <v>129</v>
      </c>
    </row>
    <row r="15" spans="2:22" ht="20.100000000000001" customHeight="1" thickBot="1" x14ac:dyDescent="0.25">
      <c r="B15" s="4" t="s">
        <v>202</v>
      </c>
      <c r="C15" s="20">
        <v>19</v>
      </c>
      <c r="D15" s="20">
        <v>5</v>
      </c>
      <c r="E15" s="20">
        <v>10</v>
      </c>
      <c r="F15" s="20">
        <v>4</v>
      </c>
      <c r="G15" s="20">
        <v>9</v>
      </c>
      <c r="H15" s="20">
        <v>0</v>
      </c>
      <c r="I15" s="20">
        <v>9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2</v>
      </c>
      <c r="S15" s="20">
        <v>0</v>
      </c>
      <c r="T15" s="20">
        <v>0</v>
      </c>
      <c r="U15" s="20">
        <v>1</v>
      </c>
      <c r="V15" s="20">
        <v>29</v>
      </c>
    </row>
    <row r="16" spans="2:22" ht="20.100000000000001" customHeight="1" thickBot="1" x14ac:dyDescent="0.25">
      <c r="B16" s="4" t="s">
        <v>203</v>
      </c>
      <c r="C16" s="20">
        <v>17</v>
      </c>
      <c r="D16" s="20">
        <v>8</v>
      </c>
      <c r="E16" s="20">
        <v>9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1</v>
      </c>
      <c r="R16" s="20">
        <v>1</v>
      </c>
      <c r="S16" s="20">
        <v>0</v>
      </c>
      <c r="T16" s="20">
        <v>3</v>
      </c>
      <c r="U16" s="20">
        <v>4</v>
      </c>
      <c r="V16" s="20">
        <v>25</v>
      </c>
    </row>
    <row r="17" spans="2:22" ht="20.100000000000001" customHeight="1" thickBot="1" x14ac:dyDescent="0.25">
      <c r="B17" s="4" t="s">
        <v>204</v>
      </c>
      <c r="C17" s="20">
        <v>72</v>
      </c>
      <c r="D17" s="20">
        <v>26</v>
      </c>
      <c r="E17" s="20">
        <v>32</v>
      </c>
      <c r="F17" s="20">
        <v>14</v>
      </c>
      <c r="G17" s="20">
        <v>30</v>
      </c>
      <c r="H17" s="20">
        <v>0</v>
      </c>
      <c r="I17" s="20">
        <v>29</v>
      </c>
      <c r="J17" s="20">
        <v>6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23</v>
      </c>
      <c r="R17" s="20">
        <v>27</v>
      </c>
      <c r="S17" s="20">
        <v>0</v>
      </c>
      <c r="T17" s="20">
        <v>2</v>
      </c>
      <c r="U17" s="20">
        <v>13</v>
      </c>
      <c r="V17" s="20">
        <v>65</v>
      </c>
    </row>
    <row r="18" spans="2:22" ht="20.100000000000001" customHeight="1" thickBot="1" x14ac:dyDescent="0.25">
      <c r="B18" s="4" t="s">
        <v>205</v>
      </c>
      <c r="C18" s="20">
        <v>101</v>
      </c>
      <c r="D18" s="20">
        <v>42</v>
      </c>
      <c r="E18" s="20">
        <v>37</v>
      </c>
      <c r="F18" s="20">
        <v>22</v>
      </c>
      <c r="G18" s="20">
        <v>18</v>
      </c>
      <c r="H18" s="20">
        <v>0</v>
      </c>
      <c r="I18" s="20">
        <v>18</v>
      </c>
      <c r="J18" s="20">
        <v>8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25</v>
      </c>
      <c r="R18" s="20">
        <v>32</v>
      </c>
      <c r="S18" s="20">
        <v>0</v>
      </c>
      <c r="T18" s="20">
        <v>7</v>
      </c>
      <c r="U18" s="20">
        <v>35</v>
      </c>
      <c r="V18" s="20">
        <v>51</v>
      </c>
    </row>
    <row r="19" spans="2:22" ht="20.100000000000001" customHeight="1" thickBot="1" x14ac:dyDescent="0.25">
      <c r="B19" s="4" t="s">
        <v>206</v>
      </c>
      <c r="C19" s="20">
        <v>4</v>
      </c>
      <c r="D19" s="20">
        <v>1</v>
      </c>
      <c r="E19" s="20">
        <v>3</v>
      </c>
      <c r="F19" s="20">
        <v>0</v>
      </c>
      <c r="G19" s="20">
        <v>1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</row>
    <row r="20" spans="2:22" ht="20.100000000000001" customHeight="1" thickBot="1" x14ac:dyDescent="0.25">
      <c r="B20" s="4" t="s">
        <v>207</v>
      </c>
      <c r="C20" s="20">
        <v>3</v>
      </c>
      <c r="D20" s="20">
        <v>3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</v>
      </c>
      <c r="R20" s="20">
        <v>1</v>
      </c>
      <c r="S20" s="20">
        <v>0</v>
      </c>
      <c r="T20" s="20">
        <v>0</v>
      </c>
      <c r="U20" s="20">
        <v>0</v>
      </c>
      <c r="V20" s="20">
        <v>5</v>
      </c>
    </row>
    <row r="21" spans="2:22" ht="20.100000000000001" customHeight="1" thickBot="1" x14ac:dyDescent="0.25">
      <c r="B21" s="4" t="s">
        <v>208</v>
      </c>
      <c r="C21" s="20">
        <v>26</v>
      </c>
      <c r="D21" s="20">
        <v>13</v>
      </c>
      <c r="E21" s="20">
        <v>13</v>
      </c>
      <c r="F21" s="20">
        <v>0</v>
      </c>
      <c r="G21" s="20">
        <v>17</v>
      </c>
      <c r="H21" s="20">
        <v>0</v>
      </c>
      <c r="I21" s="20">
        <v>17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23</v>
      </c>
      <c r="R21" s="20">
        <v>22</v>
      </c>
      <c r="S21" s="20">
        <v>0</v>
      </c>
      <c r="T21" s="20">
        <v>3</v>
      </c>
      <c r="U21" s="20">
        <v>12</v>
      </c>
      <c r="V21" s="20">
        <v>70</v>
      </c>
    </row>
    <row r="22" spans="2:22" ht="20.100000000000001" customHeight="1" thickBot="1" x14ac:dyDescent="0.25">
      <c r="B22" s="4" t="s">
        <v>209</v>
      </c>
      <c r="C22" s="20">
        <v>32</v>
      </c>
      <c r="D22" s="20">
        <v>9</v>
      </c>
      <c r="E22" s="20">
        <v>13</v>
      </c>
      <c r="F22" s="20">
        <v>10</v>
      </c>
      <c r="G22" s="20">
        <v>12</v>
      </c>
      <c r="H22" s="20">
        <v>0</v>
      </c>
      <c r="I22" s="20">
        <v>12</v>
      </c>
      <c r="J22" s="20">
        <v>2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17</v>
      </c>
      <c r="R22" s="20">
        <v>18</v>
      </c>
      <c r="S22" s="20">
        <v>0</v>
      </c>
      <c r="T22" s="20">
        <v>0</v>
      </c>
      <c r="U22" s="20">
        <v>10</v>
      </c>
      <c r="V22" s="20">
        <v>40</v>
      </c>
    </row>
    <row r="23" spans="2:22" ht="20.100000000000001" customHeight="1" thickBot="1" x14ac:dyDescent="0.25">
      <c r="B23" s="4" t="s">
        <v>210</v>
      </c>
      <c r="C23" s="20">
        <v>41</v>
      </c>
      <c r="D23" s="20">
        <v>26</v>
      </c>
      <c r="E23" s="20">
        <v>15</v>
      </c>
      <c r="F23" s="20">
        <v>0</v>
      </c>
      <c r="G23" s="20">
        <v>26</v>
      </c>
      <c r="H23" s="20">
        <v>0</v>
      </c>
      <c r="I23" s="20">
        <v>26</v>
      </c>
      <c r="J23" s="20">
        <v>1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24</v>
      </c>
      <c r="R23" s="20">
        <v>19</v>
      </c>
      <c r="S23" s="20">
        <v>0</v>
      </c>
      <c r="T23" s="20">
        <v>0</v>
      </c>
      <c r="U23" s="20">
        <v>9</v>
      </c>
      <c r="V23" s="20">
        <v>63</v>
      </c>
    </row>
    <row r="24" spans="2:22" ht="20.100000000000001" customHeight="1" thickBot="1" x14ac:dyDescent="0.25">
      <c r="B24" s="4" t="s">
        <v>211</v>
      </c>
      <c r="C24" s="20">
        <v>170</v>
      </c>
      <c r="D24" s="20">
        <v>8</v>
      </c>
      <c r="E24" s="20">
        <v>156</v>
      </c>
      <c r="F24" s="20">
        <v>6</v>
      </c>
      <c r="G24" s="20">
        <v>96</v>
      </c>
      <c r="H24" s="20">
        <v>0</v>
      </c>
      <c r="I24" s="20">
        <v>99</v>
      </c>
      <c r="J24" s="20">
        <v>4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92</v>
      </c>
      <c r="R24" s="20">
        <v>96</v>
      </c>
      <c r="S24" s="20">
        <v>0</v>
      </c>
      <c r="T24" s="20">
        <v>0</v>
      </c>
      <c r="U24" s="20">
        <v>91</v>
      </c>
      <c r="V24" s="20">
        <v>230</v>
      </c>
    </row>
    <row r="25" spans="2:22" ht="20.100000000000001" customHeight="1" thickBot="1" x14ac:dyDescent="0.25">
      <c r="B25" s="4" t="s">
        <v>212</v>
      </c>
      <c r="C25" s="20">
        <v>57</v>
      </c>
      <c r="D25" s="20">
        <v>29</v>
      </c>
      <c r="E25" s="20">
        <v>16</v>
      </c>
      <c r="F25" s="20">
        <v>12</v>
      </c>
      <c r="G25" s="20">
        <v>26</v>
      </c>
      <c r="H25" s="20">
        <v>0</v>
      </c>
      <c r="I25" s="20">
        <v>23</v>
      </c>
      <c r="J25" s="20">
        <v>9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22</v>
      </c>
      <c r="R25" s="20">
        <v>26</v>
      </c>
      <c r="S25" s="20">
        <v>0</v>
      </c>
      <c r="T25" s="20">
        <v>6</v>
      </c>
      <c r="U25" s="20">
        <v>19</v>
      </c>
      <c r="V25" s="20">
        <v>60</v>
      </c>
    </row>
    <row r="26" spans="2:22" ht="20.100000000000001" customHeight="1" thickBot="1" x14ac:dyDescent="0.25">
      <c r="B26" s="5" t="s">
        <v>213</v>
      </c>
      <c r="C26" s="31">
        <v>18</v>
      </c>
      <c r="D26" s="31">
        <v>8</v>
      </c>
      <c r="E26" s="31">
        <v>8</v>
      </c>
      <c r="F26" s="31">
        <v>2</v>
      </c>
      <c r="G26" s="31">
        <v>2</v>
      </c>
      <c r="H26" s="31">
        <v>0</v>
      </c>
      <c r="I26" s="31">
        <v>3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6</v>
      </c>
      <c r="R26" s="31">
        <v>6</v>
      </c>
      <c r="S26" s="31">
        <v>0</v>
      </c>
      <c r="T26" s="31">
        <v>0</v>
      </c>
      <c r="U26" s="31">
        <v>11</v>
      </c>
      <c r="V26" s="31">
        <v>11</v>
      </c>
    </row>
    <row r="27" spans="2:22" ht="20.100000000000001" customHeight="1" thickBot="1" x14ac:dyDescent="0.25">
      <c r="B27" s="6" t="s">
        <v>214</v>
      </c>
      <c r="C27" s="33">
        <v>1</v>
      </c>
      <c r="D27" s="33">
        <v>1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1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1</v>
      </c>
      <c r="R27" s="33">
        <v>1</v>
      </c>
      <c r="S27" s="33">
        <v>0</v>
      </c>
      <c r="T27" s="33">
        <v>0</v>
      </c>
      <c r="U27" s="33">
        <v>0</v>
      </c>
      <c r="V27" s="33">
        <v>9</v>
      </c>
    </row>
    <row r="28" spans="2:22" ht="20.100000000000001" customHeight="1" thickBot="1" x14ac:dyDescent="0.25">
      <c r="B28" s="4" t="s">
        <v>215</v>
      </c>
      <c r="C28" s="33">
        <v>3</v>
      </c>
      <c r="D28" s="33">
        <v>3</v>
      </c>
      <c r="E28" s="33">
        <v>0</v>
      </c>
      <c r="F28" s="33">
        <v>0</v>
      </c>
      <c r="G28" s="33">
        <v>1</v>
      </c>
      <c r="H28" s="33">
        <v>0</v>
      </c>
      <c r="I28" s="33">
        <v>1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2</v>
      </c>
      <c r="R28" s="33">
        <v>2</v>
      </c>
      <c r="S28" s="33">
        <v>0</v>
      </c>
      <c r="T28" s="33">
        <v>0</v>
      </c>
      <c r="U28" s="33">
        <v>3</v>
      </c>
      <c r="V28" s="33">
        <v>3</v>
      </c>
    </row>
    <row r="29" spans="2:22" ht="20.100000000000001" customHeight="1" thickBot="1" x14ac:dyDescent="0.25">
      <c r="B29" s="4" t="s">
        <v>216</v>
      </c>
      <c r="C29" s="32">
        <v>6</v>
      </c>
      <c r="D29" s="32">
        <v>1</v>
      </c>
      <c r="E29" s="32">
        <v>2</v>
      </c>
      <c r="F29" s="32">
        <v>3</v>
      </c>
      <c r="G29" s="32">
        <v>4</v>
      </c>
      <c r="H29" s="32">
        <v>0</v>
      </c>
      <c r="I29" s="32">
        <v>4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6</v>
      </c>
      <c r="R29" s="32">
        <v>6</v>
      </c>
      <c r="S29" s="32">
        <v>0</v>
      </c>
      <c r="T29" s="32">
        <v>0</v>
      </c>
      <c r="U29" s="32">
        <v>8</v>
      </c>
      <c r="V29" s="32">
        <v>18</v>
      </c>
    </row>
    <row r="30" spans="2:22" ht="20.100000000000001" customHeight="1" thickBot="1" x14ac:dyDescent="0.25">
      <c r="B30" s="4" t="s">
        <v>217</v>
      </c>
      <c r="C30" s="20">
        <v>1</v>
      </c>
      <c r="D30" s="20">
        <v>0</v>
      </c>
      <c r="E30" s="20">
        <v>0</v>
      </c>
      <c r="F30" s="20">
        <v>1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1</v>
      </c>
      <c r="R30" s="20">
        <v>1</v>
      </c>
      <c r="S30" s="20">
        <v>0</v>
      </c>
      <c r="T30" s="20">
        <v>0</v>
      </c>
      <c r="U30" s="20">
        <v>2</v>
      </c>
      <c r="V30" s="20">
        <v>6</v>
      </c>
    </row>
    <row r="31" spans="2:22" ht="20.100000000000001" customHeight="1" thickBot="1" x14ac:dyDescent="0.25">
      <c r="B31" s="4" t="s">
        <v>218</v>
      </c>
      <c r="C31" s="20">
        <v>1</v>
      </c>
      <c r="D31" s="20">
        <v>0</v>
      </c>
      <c r="E31" s="20">
        <v>1</v>
      </c>
      <c r="F31" s="20">
        <v>0</v>
      </c>
      <c r="G31" s="20">
        <v>11</v>
      </c>
      <c r="H31" s="20">
        <v>0</v>
      </c>
      <c r="I31" s="20">
        <v>8</v>
      </c>
      <c r="J31" s="20">
        <v>6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3</v>
      </c>
      <c r="R31" s="20">
        <v>3</v>
      </c>
      <c r="S31" s="20">
        <v>0</v>
      </c>
      <c r="T31" s="20">
        <v>0</v>
      </c>
      <c r="U31" s="20">
        <v>2</v>
      </c>
      <c r="V31" s="20">
        <v>7</v>
      </c>
    </row>
    <row r="32" spans="2:22" ht="20.100000000000001" customHeight="1" thickBot="1" x14ac:dyDescent="0.25">
      <c r="B32" s="4" t="s">
        <v>219</v>
      </c>
      <c r="C32" s="20">
        <v>2</v>
      </c>
      <c r="D32" s="20">
        <v>0</v>
      </c>
      <c r="E32" s="20">
        <v>0</v>
      </c>
      <c r="F32" s="20">
        <v>2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</v>
      </c>
    </row>
    <row r="33" spans="2:22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</row>
    <row r="34" spans="2:22" ht="20.100000000000001" customHeight="1" thickBot="1" x14ac:dyDescent="0.25">
      <c r="B34" s="4" t="s">
        <v>221</v>
      </c>
      <c r="C34" s="20">
        <v>9</v>
      </c>
      <c r="D34" s="20">
        <v>8</v>
      </c>
      <c r="E34" s="20">
        <v>0</v>
      </c>
      <c r="F34" s="20">
        <v>1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4</v>
      </c>
      <c r="R34" s="20">
        <v>4</v>
      </c>
      <c r="S34" s="20">
        <v>0</v>
      </c>
      <c r="T34" s="20">
        <v>0</v>
      </c>
      <c r="U34" s="20">
        <v>2</v>
      </c>
      <c r="V34" s="20">
        <v>9</v>
      </c>
    </row>
    <row r="35" spans="2:22" ht="20.100000000000001" customHeight="1" thickBot="1" x14ac:dyDescent="0.25">
      <c r="B35" s="4" t="s">
        <v>222</v>
      </c>
      <c r="C35" s="20">
        <v>4</v>
      </c>
      <c r="D35" s="20">
        <v>3</v>
      </c>
      <c r="E35" s="20">
        <v>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2</v>
      </c>
      <c r="R35" s="20">
        <v>2</v>
      </c>
      <c r="S35" s="20">
        <v>0</v>
      </c>
      <c r="T35" s="20">
        <v>0</v>
      </c>
      <c r="U35" s="20">
        <v>0</v>
      </c>
      <c r="V35" s="20">
        <v>2</v>
      </c>
    </row>
    <row r="36" spans="2:22" ht="20.100000000000001" customHeight="1" thickBot="1" x14ac:dyDescent="0.25">
      <c r="B36" s="4" t="s">
        <v>223</v>
      </c>
      <c r="C36" s="20">
        <v>13</v>
      </c>
      <c r="D36" s="20">
        <v>6</v>
      </c>
      <c r="E36" s="20">
        <v>0</v>
      </c>
      <c r="F36" s="20">
        <v>7</v>
      </c>
      <c r="G36" s="20">
        <v>2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3</v>
      </c>
      <c r="R36" s="20">
        <v>3</v>
      </c>
      <c r="S36" s="20">
        <v>0</v>
      </c>
      <c r="T36" s="20">
        <v>0</v>
      </c>
      <c r="U36" s="20">
        <v>4</v>
      </c>
      <c r="V36" s="20">
        <v>10</v>
      </c>
    </row>
    <row r="37" spans="2:22" ht="20.100000000000001" customHeight="1" thickBot="1" x14ac:dyDescent="0.25">
      <c r="B37" s="4" t="s">
        <v>224</v>
      </c>
      <c r="C37" s="20">
        <v>25</v>
      </c>
      <c r="D37" s="20">
        <v>15</v>
      </c>
      <c r="E37" s="20">
        <v>1</v>
      </c>
      <c r="F37" s="20">
        <v>9</v>
      </c>
      <c r="G37" s="20">
        <v>10</v>
      </c>
      <c r="H37" s="20">
        <v>0</v>
      </c>
      <c r="I37" s="20">
        <v>9</v>
      </c>
      <c r="J37" s="20">
        <v>1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2</v>
      </c>
      <c r="R37" s="20">
        <v>2</v>
      </c>
      <c r="S37" s="20">
        <v>0</v>
      </c>
      <c r="T37" s="20">
        <v>1</v>
      </c>
      <c r="U37" s="20">
        <v>2</v>
      </c>
      <c r="V37" s="20">
        <v>8</v>
      </c>
    </row>
    <row r="38" spans="2:22" ht="20.100000000000001" customHeight="1" thickBot="1" x14ac:dyDescent="0.25">
      <c r="B38" s="4" t="s">
        <v>225</v>
      </c>
      <c r="C38" s="20">
        <v>2</v>
      </c>
      <c r="D38" s="20">
        <v>0</v>
      </c>
      <c r="E38" s="20">
        <v>0</v>
      </c>
      <c r="F38" s="20">
        <v>2</v>
      </c>
      <c r="G38" s="20">
        <v>2</v>
      </c>
      <c r="H38" s="20">
        <v>0</v>
      </c>
      <c r="I38" s="20">
        <v>2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1</v>
      </c>
      <c r="V38" s="20">
        <v>17</v>
      </c>
    </row>
    <row r="39" spans="2:22" ht="20.100000000000001" customHeight="1" thickBot="1" x14ac:dyDescent="0.25">
      <c r="B39" s="4" t="s">
        <v>226</v>
      </c>
      <c r="C39" s="20">
        <v>5</v>
      </c>
      <c r="D39" s="20">
        <v>2</v>
      </c>
      <c r="E39" s="20">
        <v>1</v>
      </c>
      <c r="F39" s="20">
        <v>2</v>
      </c>
      <c r="G39" s="20">
        <v>3</v>
      </c>
      <c r="H39" s="20">
        <v>0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3</v>
      </c>
      <c r="R39" s="20">
        <v>3</v>
      </c>
      <c r="S39" s="20">
        <v>0</v>
      </c>
      <c r="T39" s="20">
        <v>0</v>
      </c>
      <c r="U39" s="20">
        <v>3</v>
      </c>
      <c r="V39" s="20">
        <v>4</v>
      </c>
    </row>
    <row r="40" spans="2:22" ht="20.100000000000001" customHeight="1" thickBot="1" x14ac:dyDescent="0.25">
      <c r="B40" s="4" t="s">
        <v>227</v>
      </c>
      <c r="C40" s="20">
        <v>18</v>
      </c>
      <c r="D40" s="20">
        <v>9</v>
      </c>
      <c r="E40" s="20">
        <v>5</v>
      </c>
      <c r="F40" s="20">
        <v>4</v>
      </c>
      <c r="G40" s="20">
        <v>5</v>
      </c>
      <c r="H40" s="20">
        <v>0</v>
      </c>
      <c r="I40" s="20">
        <v>5</v>
      </c>
      <c r="J40" s="20">
        <v>2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1</v>
      </c>
      <c r="R40" s="20">
        <v>1</v>
      </c>
      <c r="S40" s="20">
        <v>0</v>
      </c>
      <c r="T40" s="20">
        <v>0</v>
      </c>
      <c r="U40" s="20">
        <v>13</v>
      </c>
      <c r="V40" s="20">
        <v>24</v>
      </c>
    </row>
    <row r="41" spans="2:22" ht="20.100000000000001" customHeight="1" thickBot="1" x14ac:dyDescent="0.25">
      <c r="B41" s="4" t="s">
        <v>228</v>
      </c>
      <c r="C41" s="20">
        <v>173</v>
      </c>
      <c r="D41" s="20">
        <v>66</v>
      </c>
      <c r="E41" s="20">
        <v>64</v>
      </c>
      <c r="F41" s="20">
        <v>43</v>
      </c>
      <c r="G41" s="20">
        <v>41</v>
      </c>
      <c r="H41" s="20">
        <v>3</v>
      </c>
      <c r="I41" s="20">
        <v>38</v>
      </c>
      <c r="J41" s="20">
        <v>23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29</v>
      </c>
      <c r="R41" s="20">
        <v>41</v>
      </c>
      <c r="S41" s="20">
        <v>0</v>
      </c>
      <c r="T41" s="20">
        <v>0</v>
      </c>
      <c r="U41" s="20">
        <v>34</v>
      </c>
      <c r="V41" s="20">
        <v>119</v>
      </c>
    </row>
    <row r="42" spans="2:22" ht="20.100000000000001" customHeight="1" thickBot="1" x14ac:dyDescent="0.25">
      <c r="B42" s="4" t="s">
        <v>229</v>
      </c>
      <c r="C42" s="20">
        <v>22</v>
      </c>
      <c r="D42" s="20">
        <v>19</v>
      </c>
      <c r="E42" s="20">
        <v>0</v>
      </c>
      <c r="F42" s="20">
        <v>3</v>
      </c>
      <c r="G42" s="20">
        <v>7</v>
      </c>
      <c r="H42" s="20">
        <v>0</v>
      </c>
      <c r="I42" s="20">
        <v>7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7</v>
      </c>
      <c r="R42" s="20">
        <v>7</v>
      </c>
      <c r="S42" s="20">
        <v>0</v>
      </c>
      <c r="T42" s="20">
        <v>0</v>
      </c>
      <c r="U42" s="20">
        <v>2</v>
      </c>
      <c r="V42" s="20">
        <v>25</v>
      </c>
    </row>
    <row r="43" spans="2:22" ht="20.100000000000001" customHeight="1" thickBot="1" x14ac:dyDescent="0.25">
      <c r="B43" s="4" t="s">
        <v>230</v>
      </c>
      <c r="C43" s="20">
        <v>17</v>
      </c>
      <c r="D43" s="20">
        <v>7</v>
      </c>
      <c r="E43" s="20">
        <v>8</v>
      </c>
      <c r="F43" s="20">
        <v>2</v>
      </c>
      <c r="G43" s="20">
        <v>2</v>
      </c>
      <c r="H43" s="20">
        <v>0</v>
      </c>
      <c r="I43" s="20">
        <v>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33</v>
      </c>
      <c r="R43" s="20">
        <v>35</v>
      </c>
      <c r="S43" s="20">
        <v>0</v>
      </c>
      <c r="T43" s="20">
        <v>0</v>
      </c>
      <c r="U43" s="20">
        <v>22</v>
      </c>
      <c r="V43" s="20">
        <v>59</v>
      </c>
    </row>
    <row r="44" spans="2:22" ht="20.100000000000001" customHeight="1" thickBot="1" x14ac:dyDescent="0.25">
      <c r="B44" s="4" t="s">
        <v>231</v>
      </c>
      <c r="C44" s="20">
        <v>23</v>
      </c>
      <c r="D44" s="20">
        <v>11</v>
      </c>
      <c r="E44" s="20">
        <v>6</v>
      </c>
      <c r="F44" s="20">
        <v>6</v>
      </c>
      <c r="G44" s="20">
        <v>16</v>
      </c>
      <c r="H44" s="20">
        <v>0</v>
      </c>
      <c r="I44" s="20">
        <v>12</v>
      </c>
      <c r="J44" s="20">
        <v>6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</v>
      </c>
      <c r="R44" s="20">
        <v>3</v>
      </c>
      <c r="S44" s="20">
        <v>0</v>
      </c>
      <c r="T44" s="20">
        <v>1</v>
      </c>
      <c r="U44" s="20">
        <v>2</v>
      </c>
      <c r="V44" s="20">
        <v>10</v>
      </c>
    </row>
    <row r="45" spans="2:22" ht="20.100000000000001" customHeight="1" thickBot="1" x14ac:dyDescent="0.25">
      <c r="B45" s="4" t="s">
        <v>232</v>
      </c>
      <c r="C45" s="20">
        <v>66</v>
      </c>
      <c r="D45" s="20">
        <v>36</v>
      </c>
      <c r="E45" s="20">
        <v>19</v>
      </c>
      <c r="F45" s="20">
        <v>11</v>
      </c>
      <c r="G45" s="20">
        <v>16</v>
      </c>
      <c r="H45" s="20">
        <v>0</v>
      </c>
      <c r="I45" s="20">
        <v>14</v>
      </c>
      <c r="J45" s="20">
        <v>3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36</v>
      </c>
      <c r="R45" s="20">
        <v>38</v>
      </c>
      <c r="S45" s="20">
        <v>0</v>
      </c>
      <c r="T45" s="20">
        <v>0</v>
      </c>
      <c r="U45" s="20">
        <v>39</v>
      </c>
      <c r="V45" s="20">
        <v>104</v>
      </c>
    </row>
    <row r="46" spans="2:22" ht="20.100000000000001" customHeight="1" thickBot="1" x14ac:dyDescent="0.25">
      <c r="B46" s="4" t="s">
        <v>233</v>
      </c>
      <c r="C46" s="20">
        <v>13</v>
      </c>
      <c r="D46" s="20">
        <v>4</v>
      </c>
      <c r="E46" s="20">
        <v>4</v>
      </c>
      <c r="F46" s="20">
        <v>5</v>
      </c>
      <c r="G46" s="20">
        <v>3</v>
      </c>
      <c r="H46" s="20">
        <v>0</v>
      </c>
      <c r="I46" s="20">
        <v>3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3</v>
      </c>
      <c r="R46" s="20">
        <v>7</v>
      </c>
      <c r="S46" s="20">
        <v>0</v>
      </c>
      <c r="T46" s="20">
        <v>0</v>
      </c>
      <c r="U46" s="20">
        <v>20</v>
      </c>
      <c r="V46" s="20">
        <v>45</v>
      </c>
    </row>
    <row r="47" spans="2:22" ht="20.100000000000001" customHeight="1" thickBot="1" x14ac:dyDescent="0.25">
      <c r="B47" s="4" t="s">
        <v>234</v>
      </c>
      <c r="C47" s="20">
        <v>158</v>
      </c>
      <c r="D47" s="20">
        <v>92</v>
      </c>
      <c r="E47" s="20">
        <v>57</v>
      </c>
      <c r="F47" s="20">
        <v>9</v>
      </c>
      <c r="G47" s="20">
        <v>17</v>
      </c>
      <c r="H47" s="20">
        <v>0</v>
      </c>
      <c r="I47" s="20">
        <v>18</v>
      </c>
      <c r="J47" s="20">
        <v>2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45</v>
      </c>
      <c r="R47" s="20">
        <v>54</v>
      </c>
      <c r="S47" s="20">
        <v>4</v>
      </c>
      <c r="T47" s="20">
        <v>0</v>
      </c>
      <c r="U47" s="20">
        <v>45</v>
      </c>
      <c r="V47" s="20">
        <v>164</v>
      </c>
    </row>
    <row r="48" spans="2:22" ht="20.100000000000001" customHeight="1" thickBot="1" x14ac:dyDescent="0.25">
      <c r="B48" s="4" t="s">
        <v>235</v>
      </c>
      <c r="C48" s="20">
        <v>25</v>
      </c>
      <c r="D48" s="20">
        <v>10</v>
      </c>
      <c r="E48" s="20">
        <v>13</v>
      </c>
      <c r="F48" s="20">
        <v>2</v>
      </c>
      <c r="G48" s="20">
        <v>9</v>
      </c>
      <c r="H48" s="20">
        <v>0</v>
      </c>
      <c r="I48" s="20">
        <v>9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10</v>
      </c>
      <c r="R48" s="20">
        <v>11</v>
      </c>
      <c r="S48" s="20">
        <v>0</v>
      </c>
      <c r="T48" s="20">
        <v>0</v>
      </c>
      <c r="U48" s="20">
        <v>14</v>
      </c>
      <c r="V48" s="20">
        <v>25</v>
      </c>
    </row>
    <row r="49" spans="2:23" ht="20.100000000000001" customHeight="1" thickBot="1" x14ac:dyDescent="0.25">
      <c r="B49" s="4" t="s">
        <v>236</v>
      </c>
      <c r="C49" s="20">
        <v>14</v>
      </c>
      <c r="D49" s="20">
        <v>2</v>
      </c>
      <c r="E49" s="20">
        <v>6</v>
      </c>
      <c r="F49" s="20">
        <v>6</v>
      </c>
      <c r="G49" s="20">
        <v>3</v>
      </c>
      <c r="H49" s="20">
        <v>0</v>
      </c>
      <c r="I49" s="20">
        <v>3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5</v>
      </c>
      <c r="R49" s="20">
        <v>5</v>
      </c>
      <c r="S49" s="20">
        <v>0</v>
      </c>
      <c r="T49" s="20">
        <v>0</v>
      </c>
      <c r="U49" s="20">
        <v>5</v>
      </c>
      <c r="V49" s="20">
        <v>24</v>
      </c>
    </row>
    <row r="50" spans="2:23" ht="20.100000000000001" customHeight="1" thickBot="1" x14ac:dyDescent="0.25">
      <c r="B50" s="4" t="s">
        <v>237</v>
      </c>
      <c r="C50" s="20">
        <v>77</v>
      </c>
      <c r="D50" s="20">
        <v>34</v>
      </c>
      <c r="E50" s="20">
        <v>24</v>
      </c>
      <c r="F50" s="20">
        <v>19</v>
      </c>
      <c r="G50" s="20">
        <v>4</v>
      </c>
      <c r="H50" s="20">
        <v>1</v>
      </c>
      <c r="I50" s="20">
        <v>5</v>
      </c>
      <c r="J50" s="20">
        <v>2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8</v>
      </c>
      <c r="R50" s="20">
        <v>7</v>
      </c>
      <c r="S50" s="20">
        <v>0</v>
      </c>
      <c r="T50" s="20">
        <v>0</v>
      </c>
      <c r="U50" s="20">
        <v>1</v>
      </c>
      <c r="V50" s="20">
        <v>24</v>
      </c>
    </row>
    <row r="51" spans="2:23" ht="20.100000000000001" customHeight="1" thickBot="1" x14ac:dyDescent="0.25">
      <c r="B51" s="4" t="s">
        <v>238</v>
      </c>
      <c r="C51" s="20">
        <v>7</v>
      </c>
      <c r="D51" s="20">
        <v>4</v>
      </c>
      <c r="E51" s="20">
        <v>1</v>
      </c>
      <c r="F51" s="20">
        <v>2</v>
      </c>
      <c r="G51" s="20">
        <v>1</v>
      </c>
      <c r="H51" s="20">
        <v>0</v>
      </c>
      <c r="I51" s="20">
        <v>1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2</v>
      </c>
      <c r="R51" s="20">
        <v>2</v>
      </c>
      <c r="S51" s="20">
        <v>0</v>
      </c>
      <c r="T51" s="20">
        <v>0</v>
      </c>
      <c r="U51" s="20">
        <v>0</v>
      </c>
      <c r="V51" s="20">
        <v>7</v>
      </c>
    </row>
    <row r="52" spans="2:23" ht="20.100000000000001" customHeight="1" thickBot="1" x14ac:dyDescent="0.25">
      <c r="B52" s="4" t="s">
        <v>239</v>
      </c>
      <c r="C52" s="20">
        <v>20</v>
      </c>
      <c r="D52" s="20">
        <v>10</v>
      </c>
      <c r="E52" s="20">
        <v>9</v>
      </c>
      <c r="F52" s="20">
        <v>1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6</v>
      </c>
      <c r="R52" s="20">
        <v>7</v>
      </c>
      <c r="S52" s="20">
        <v>0</v>
      </c>
      <c r="T52" s="20">
        <v>0</v>
      </c>
      <c r="U52" s="20">
        <v>1</v>
      </c>
      <c r="V52" s="20">
        <v>12</v>
      </c>
    </row>
    <row r="53" spans="2:23" ht="20.100000000000001" customHeight="1" thickBot="1" x14ac:dyDescent="0.25">
      <c r="B53" s="4" t="s">
        <v>240</v>
      </c>
      <c r="C53" s="20">
        <v>54</v>
      </c>
      <c r="D53" s="20">
        <v>26</v>
      </c>
      <c r="E53" s="20">
        <v>16</v>
      </c>
      <c r="F53" s="20">
        <v>12</v>
      </c>
      <c r="G53" s="20">
        <v>17</v>
      </c>
      <c r="H53" s="20">
        <v>0</v>
      </c>
      <c r="I53" s="20">
        <v>15</v>
      </c>
      <c r="J53" s="20">
        <v>2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12</v>
      </c>
      <c r="R53" s="20">
        <v>10</v>
      </c>
      <c r="S53" s="20">
        <v>0</v>
      </c>
      <c r="T53" s="20">
        <v>0</v>
      </c>
      <c r="U53" s="20">
        <v>8</v>
      </c>
      <c r="V53" s="20">
        <v>27</v>
      </c>
    </row>
    <row r="54" spans="2:23" ht="20.100000000000001" customHeight="1" thickBot="1" x14ac:dyDescent="0.25">
      <c r="B54" s="4" t="s">
        <v>241</v>
      </c>
      <c r="C54" s="20">
        <v>140</v>
      </c>
      <c r="D54" s="20">
        <v>53</v>
      </c>
      <c r="E54" s="20">
        <v>58</v>
      </c>
      <c r="F54" s="20">
        <v>29</v>
      </c>
      <c r="G54" s="20">
        <v>25</v>
      </c>
      <c r="H54" s="20">
        <v>0</v>
      </c>
      <c r="I54" s="20">
        <v>25</v>
      </c>
      <c r="J54" s="20">
        <v>4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30</v>
      </c>
      <c r="R54" s="20">
        <v>38</v>
      </c>
      <c r="S54" s="20">
        <v>0</v>
      </c>
      <c r="T54" s="20">
        <v>1</v>
      </c>
      <c r="U54" s="20">
        <v>40</v>
      </c>
      <c r="V54" s="20">
        <v>98</v>
      </c>
    </row>
    <row r="55" spans="2:23" ht="20.100000000000001" customHeight="1" thickBot="1" x14ac:dyDescent="0.25">
      <c r="B55" s="4" t="s">
        <v>242</v>
      </c>
      <c r="C55" s="20">
        <v>52</v>
      </c>
      <c r="D55" s="20">
        <v>37</v>
      </c>
      <c r="E55" s="20">
        <v>11</v>
      </c>
      <c r="F55" s="20">
        <v>4</v>
      </c>
      <c r="G55" s="20">
        <v>19</v>
      </c>
      <c r="H55" s="20">
        <v>1</v>
      </c>
      <c r="I55" s="20">
        <v>20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31</v>
      </c>
      <c r="R55" s="20">
        <v>30</v>
      </c>
      <c r="S55" s="20">
        <v>2</v>
      </c>
      <c r="T55" s="20">
        <v>5</v>
      </c>
      <c r="U55" s="20">
        <v>30</v>
      </c>
      <c r="V55" s="20">
        <v>113</v>
      </c>
    </row>
    <row r="56" spans="2:23" ht="20.100000000000001" customHeight="1" thickBot="1" x14ac:dyDescent="0.25">
      <c r="B56" s="4" t="s">
        <v>243</v>
      </c>
      <c r="C56" s="20">
        <v>17</v>
      </c>
      <c r="D56" s="20">
        <v>6</v>
      </c>
      <c r="E56" s="20">
        <v>11</v>
      </c>
      <c r="F56" s="20">
        <v>0</v>
      </c>
      <c r="G56" s="20">
        <v>3</v>
      </c>
      <c r="H56" s="20">
        <v>0</v>
      </c>
      <c r="I56" s="20">
        <v>3</v>
      </c>
      <c r="J56" s="20">
        <v>1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8</v>
      </c>
      <c r="R56" s="20">
        <v>8</v>
      </c>
      <c r="S56" s="20">
        <v>0</v>
      </c>
      <c r="T56" s="20">
        <v>0</v>
      </c>
      <c r="U56" s="20">
        <v>12</v>
      </c>
      <c r="V56" s="20">
        <v>18</v>
      </c>
    </row>
    <row r="57" spans="2:23" ht="20.100000000000001" customHeight="1" thickBot="1" x14ac:dyDescent="0.25">
      <c r="B57" s="4" t="s">
        <v>244</v>
      </c>
      <c r="C57" s="20">
        <v>11</v>
      </c>
      <c r="D57" s="20">
        <v>3</v>
      </c>
      <c r="E57" s="20">
        <v>7</v>
      </c>
      <c r="F57" s="20">
        <v>1</v>
      </c>
      <c r="G57" s="20">
        <v>5</v>
      </c>
      <c r="H57" s="20">
        <v>0</v>
      </c>
      <c r="I57" s="20">
        <v>5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4</v>
      </c>
      <c r="R57" s="20">
        <v>4</v>
      </c>
      <c r="S57" s="20">
        <v>0</v>
      </c>
      <c r="T57" s="20">
        <v>2</v>
      </c>
      <c r="U57" s="20">
        <v>3</v>
      </c>
      <c r="V57" s="20">
        <v>1</v>
      </c>
    </row>
    <row r="58" spans="2:23" ht="20.100000000000001" customHeight="1" thickBot="1" x14ac:dyDescent="0.25">
      <c r="B58" s="4" t="s">
        <v>270</v>
      </c>
      <c r="C58" s="20">
        <v>18</v>
      </c>
      <c r="D58" s="20">
        <v>17</v>
      </c>
      <c r="E58" s="20">
        <v>1</v>
      </c>
      <c r="F58" s="20">
        <v>0</v>
      </c>
      <c r="G58" s="20">
        <v>5</v>
      </c>
      <c r="H58" s="20">
        <v>0</v>
      </c>
      <c r="I58" s="20">
        <v>6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4</v>
      </c>
      <c r="R58" s="20">
        <v>4</v>
      </c>
      <c r="S58" s="20">
        <v>0</v>
      </c>
      <c r="T58" s="20">
        <v>2</v>
      </c>
      <c r="U58" s="20">
        <v>2</v>
      </c>
      <c r="V58" s="20">
        <v>23</v>
      </c>
    </row>
    <row r="59" spans="2:23" ht="20.100000000000001" customHeight="1" thickBot="1" x14ac:dyDescent="0.25">
      <c r="B59" s="4" t="s">
        <v>246</v>
      </c>
      <c r="C59" s="20">
        <v>23</v>
      </c>
      <c r="D59" s="20">
        <v>19</v>
      </c>
      <c r="E59" s="20">
        <v>3</v>
      </c>
      <c r="F59" s="20">
        <v>1</v>
      </c>
      <c r="G59" s="20">
        <v>20</v>
      </c>
      <c r="H59" s="20">
        <v>0</v>
      </c>
      <c r="I59" s="20">
        <v>22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13</v>
      </c>
      <c r="R59" s="20">
        <v>13</v>
      </c>
      <c r="S59" s="20">
        <v>1</v>
      </c>
      <c r="T59" s="20">
        <v>0</v>
      </c>
      <c r="U59" s="20">
        <v>6</v>
      </c>
      <c r="V59" s="20">
        <v>61</v>
      </c>
    </row>
    <row r="60" spans="2:23" ht="20.100000000000001" customHeight="1" thickBot="1" x14ac:dyDescent="0.25">
      <c r="B60" s="4" t="s">
        <v>247</v>
      </c>
      <c r="C60" s="20">
        <v>4</v>
      </c>
      <c r="D60" s="20">
        <v>0</v>
      </c>
      <c r="E60" s="20">
        <v>0</v>
      </c>
      <c r="F60" s="20">
        <v>4</v>
      </c>
      <c r="G60" s="20">
        <v>2</v>
      </c>
      <c r="H60" s="20">
        <v>0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4</v>
      </c>
      <c r="R60" s="20">
        <v>4</v>
      </c>
      <c r="S60" s="20">
        <v>0</v>
      </c>
      <c r="T60" s="20">
        <v>0</v>
      </c>
      <c r="U60" s="20">
        <v>9</v>
      </c>
      <c r="V60" s="20">
        <v>14</v>
      </c>
    </row>
    <row r="61" spans="2:23" ht="20.100000000000001" customHeight="1" thickBot="1" x14ac:dyDescent="0.25">
      <c r="B61" s="7" t="s">
        <v>22</v>
      </c>
      <c r="C61" s="9">
        <f>SUM(C11:C60)</f>
        <v>1771</v>
      </c>
      <c r="D61" s="9">
        <f t="shared" ref="D61:V61" si="0">SUM(D11:D60)</f>
        <v>781</v>
      </c>
      <c r="E61" s="9">
        <f t="shared" si="0"/>
        <v>711</v>
      </c>
      <c r="F61" s="9">
        <f t="shared" si="0"/>
        <v>279</v>
      </c>
      <c r="G61" s="9">
        <f t="shared" si="0"/>
        <v>578</v>
      </c>
      <c r="H61" s="9">
        <f t="shared" si="0"/>
        <v>5</v>
      </c>
      <c r="I61" s="9">
        <f t="shared" si="0"/>
        <v>565</v>
      </c>
      <c r="J61" s="9">
        <f t="shared" si="0"/>
        <v>98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641</v>
      </c>
      <c r="R61" s="9">
        <f t="shared" si="0"/>
        <v>702</v>
      </c>
      <c r="S61" s="9">
        <f t="shared" si="0"/>
        <v>9</v>
      </c>
      <c r="T61" s="9">
        <f t="shared" si="0"/>
        <v>46</v>
      </c>
      <c r="U61" s="9">
        <f t="shared" si="0"/>
        <v>627</v>
      </c>
      <c r="V61" s="9">
        <f t="shared" si="0"/>
        <v>1988</v>
      </c>
    </row>
    <row r="62" spans="2:23" ht="20.100000000000001" customHeight="1" x14ac:dyDescent="0.2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89" t="s">
        <v>63</v>
      </c>
      <c r="D9" s="86"/>
      <c r="E9" s="86"/>
      <c r="F9" s="90"/>
      <c r="G9" s="89" t="s">
        <v>64</v>
      </c>
      <c r="H9" s="86"/>
      <c r="I9" s="86"/>
      <c r="J9" s="90"/>
      <c r="K9" s="89" t="s">
        <v>65</v>
      </c>
      <c r="L9" s="86"/>
      <c r="M9" s="86"/>
      <c r="N9" s="90"/>
      <c r="O9" s="89" t="s">
        <v>66</v>
      </c>
      <c r="P9" s="86"/>
      <c r="Q9" s="86"/>
      <c r="R9" s="90"/>
      <c r="S9" s="89" t="s">
        <v>67</v>
      </c>
      <c r="T9" s="86"/>
      <c r="U9" s="86"/>
      <c r="V9" s="90"/>
      <c r="W9" s="89" t="s">
        <v>68</v>
      </c>
      <c r="X9" s="86"/>
      <c r="Y9" s="86"/>
      <c r="Z9" s="90"/>
      <c r="AA9" s="89" t="s">
        <v>69</v>
      </c>
      <c r="AB9" s="86"/>
      <c r="AC9" s="86"/>
      <c r="AD9" s="90"/>
      <c r="AE9" s="89" t="s">
        <v>70</v>
      </c>
      <c r="AF9" s="86"/>
      <c r="AG9" s="86"/>
      <c r="AH9" s="90"/>
      <c r="AI9" s="89" t="s">
        <v>71</v>
      </c>
      <c r="AJ9" s="86"/>
      <c r="AK9" s="86"/>
      <c r="AL9" s="90"/>
      <c r="AM9" s="89" t="s">
        <v>72</v>
      </c>
      <c r="AN9" s="86"/>
      <c r="AO9" s="86"/>
      <c r="AP9" s="90"/>
      <c r="AQ9" s="89" t="s">
        <v>73</v>
      </c>
      <c r="AR9" s="86"/>
      <c r="AS9" s="86"/>
      <c r="AT9" s="90"/>
      <c r="AU9" s="89" t="s">
        <v>284</v>
      </c>
      <c r="AV9" s="86"/>
      <c r="AW9" s="86"/>
      <c r="AX9" s="90"/>
      <c r="AY9" s="89" t="s">
        <v>74</v>
      </c>
      <c r="AZ9" s="86"/>
      <c r="BA9" s="86"/>
      <c r="BB9" s="90"/>
      <c r="BC9" s="89" t="s">
        <v>267</v>
      </c>
      <c r="BD9" s="86"/>
      <c r="BE9" s="86"/>
      <c r="BF9" s="90"/>
      <c r="BG9" s="89" t="s">
        <v>75</v>
      </c>
      <c r="BH9" s="86"/>
      <c r="BI9" s="86"/>
      <c r="BJ9" s="90"/>
      <c r="BK9" s="89" t="s">
        <v>76</v>
      </c>
      <c r="BL9" s="86"/>
      <c r="BM9" s="86"/>
      <c r="BN9" s="90"/>
      <c r="BO9" s="89" t="s">
        <v>77</v>
      </c>
      <c r="BP9" s="86"/>
      <c r="BQ9" s="86"/>
      <c r="BR9" s="90"/>
      <c r="BS9" s="89" t="s">
        <v>78</v>
      </c>
      <c r="BT9" s="86"/>
      <c r="BU9" s="86"/>
      <c r="BV9" s="90"/>
      <c r="BW9" s="89" t="s">
        <v>79</v>
      </c>
      <c r="BX9" s="86"/>
      <c r="BY9" s="86"/>
      <c r="BZ9" s="90"/>
      <c r="CA9" s="89" t="s">
        <v>80</v>
      </c>
      <c r="CB9" s="86"/>
      <c r="CC9" s="86"/>
      <c r="CD9" s="90"/>
      <c r="CE9" s="89" t="s">
        <v>268</v>
      </c>
      <c r="CF9" s="86"/>
      <c r="CG9" s="86"/>
      <c r="CH9" s="86"/>
      <c r="CI9" s="89" t="s">
        <v>269</v>
      </c>
      <c r="CJ9" s="86"/>
      <c r="CK9" s="86"/>
      <c r="CL9" s="86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76" t="s">
        <v>31</v>
      </c>
      <c r="AV10" s="76" t="s">
        <v>81</v>
      </c>
      <c r="AW10" s="76" t="s">
        <v>33</v>
      </c>
      <c r="AX10" s="76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57" t="s">
        <v>31</v>
      </c>
      <c r="BD10" s="57" t="s">
        <v>81</v>
      </c>
      <c r="BE10" s="57" t="s">
        <v>33</v>
      </c>
      <c r="BF10" s="57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57" t="s">
        <v>31</v>
      </c>
      <c r="CF10" s="57" t="s">
        <v>81</v>
      </c>
      <c r="CG10" s="57" t="s">
        <v>33</v>
      </c>
      <c r="CH10" s="57" t="s">
        <v>34</v>
      </c>
      <c r="CI10" s="57" t="s">
        <v>31</v>
      </c>
      <c r="CJ10" s="57" t="s">
        <v>81</v>
      </c>
      <c r="CK10" s="57" t="s">
        <v>33</v>
      </c>
      <c r="CL10" s="57" t="s">
        <v>34</v>
      </c>
    </row>
    <row r="11" spans="2:90" ht="20.100000000000001" customHeight="1" thickBot="1" x14ac:dyDescent="0.25">
      <c r="B11" s="3" t="s">
        <v>198</v>
      </c>
      <c r="C11" s="19">
        <v>94</v>
      </c>
      <c r="D11" s="19">
        <v>4</v>
      </c>
      <c r="E11" s="19">
        <v>84</v>
      </c>
      <c r="F11" s="19">
        <v>416</v>
      </c>
      <c r="G11" s="19">
        <v>1</v>
      </c>
      <c r="H11" s="19">
        <v>0</v>
      </c>
      <c r="I11" s="19">
        <v>1</v>
      </c>
      <c r="J11" s="19">
        <v>3</v>
      </c>
      <c r="K11" s="19">
        <v>0</v>
      </c>
      <c r="L11" s="19">
        <v>0</v>
      </c>
      <c r="M11" s="19">
        <v>0</v>
      </c>
      <c r="N11" s="19">
        <v>3</v>
      </c>
      <c r="O11" s="19">
        <v>0</v>
      </c>
      <c r="P11" s="19">
        <v>0</v>
      </c>
      <c r="Q11" s="19">
        <v>0</v>
      </c>
      <c r="R11" s="19">
        <v>0</v>
      </c>
      <c r="S11" s="19">
        <v>6</v>
      </c>
      <c r="T11" s="19">
        <v>3</v>
      </c>
      <c r="U11" s="19">
        <v>5</v>
      </c>
      <c r="V11" s="19">
        <v>7</v>
      </c>
      <c r="W11" s="19">
        <v>32</v>
      </c>
      <c r="X11" s="19">
        <v>0</v>
      </c>
      <c r="Y11" s="19">
        <v>32</v>
      </c>
      <c r="Z11" s="19">
        <v>142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5</v>
      </c>
      <c r="AI11" s="19">
        <v>0</v>
      </c>
      <c r="AJ11" s="19">
        <v>0</v>
      </c>
      <c r="AK11" s="19">
        <v>0</v>
      </c>
      <c r="AL11" s="19">
        <v>0</v>
      </c>
      <c r="AM11" s="19">
        <v>2</v>
      </c>
      <c r="AN11" s="19">
        <v>0</v>
      </c>
      <c r="AO11" s="19">
        <v>0</v>
      </c>
      <c r="AP11" s="19">
        <v>2</v>
      </c>
      <c r="AQ11" s="19">
        <v>11</v>
      </c>
      <c r="AR11" s="19">
        <v>0</v>
      </c>
      <c r="AS11" s="19">
        <v>18</v>
      </c>
      <c r="AT11" s="19">
        <v>50</v>
      </c>
      <c r="AU11" s="19">
        <v>0</v>
      </c>
      <c r="AV11" s="19">
        <v>0</v>
      </c>
      <c r="AW11" s="19">
        <v>0</v>
      </c>
      <c r="AX11" s="19">
        <v>0</v>
      </c>
      <c r="AY11" s="19">
        <v>4</v>
      </c>
      <c r="AZ11" s="19">
        <v>0</v>
      </c>
      <c r="BA11" s="19">
        <v>2</v>
      </c>
      <c r="BB11" s="19">
        <v>6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1</v>
      </c>
      <c r="BN11" s="19">
        <v>3</v>
      </c>
      <c r="BO11" s="19">
        <v>0</v>
      </c>
      <c r="BP11" s="19">
        <v>0</v>
      </c>
      <c r="BQ11" s="19">
        <v>0</v>
      </c>
      <c r="BR11" s="19">
        <v>0</v>
      </c>
      <c r="BS11" s="19">
        <v>3</v>
      </c>
      <c r="BT11" s="19">
        <v>0</v>
      </c>
      <c r="BU11" s="19">
        <v>0</v>
      </c>
      <c r="BV11" s="19">
        <v>15</v>
      </c>
      <c r="BW11" s="19">
        <v>1</v>
      </c>
      <c r="BX11" s="19">
        <v>1</v>
      </c>
      <c r="BY11" s="19">
        <v>1</v>
      </c>
      <c r="BZ11" s="19">
        <v>13</v>
      </c>
      <c r="CA11" s="19">
        <v>34</v>
      </c>
      <c r="CB11" s="19">
        <v>0</v>
      </c>
      <c r="CC11" s="19">
        <v>24</v>
      </c>
      <c r="CD11" s="19">
        <v>167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199</v>
      </c>
      <c r="C12" s="20">
        <v>131</v>
      </c>
      <c r="D12" s="20">
        <v>5</v>
      </c>
      <c r="E12" s="20">
        <v>139</v>
      </c>
      <c r="F12" s="20">
        <v>614</v>
      </c>
      <c r="G12" s="20">
        <v>1</v>
      </c>
      <c r="H12" s="20">
        <v>0</v>
      </c>
      <c r="I12" s="20">
        <v>0</v>
      </c>
      <c r="J12" s="20">
        <v>28</v>
      </c>
      <c r="K12" s="20">
        <v>0</v>
      </c>
      <c r="L12" s="20">
        <v>0</v>
      </c>
      <c r="M12" s="20">
        <v>0</v>
      </c>
      <c r="N12" s="20">
        <v>1</v>
      </c>
      <c r="O12" s="20">
        <v>0</v>
      </c>
      <c r="P12" s="20">
        <v>0</v>
      </c>
      <c r="Q12" s="20">
        <v>0</v>
      </c>
      <c r="R12" s="20">
        <v>1</v>
      </c>
      <c r="S12" s="20">
        <v>6</v>
      </c>
      <c r="T12" s="20">
        <v>3</v>
      </c>
      <c r="U12" s="20">
        <v>9</v>
      </c>
      <c r="V12" s="20">
        <v>5</v>
      </c>
      <c r="W12" s="20">
        <v>32</v>
      </c>
      <c r="X12" s="20">
        <v>0</v>
      </c>
      <c r="Y12" s="20">
        <v>40</v>
      </c>
      <c r="Z12" s="20">
        <v>230</v>
      </c>
      <c r="AA12" s="20">
        <v>0</v>
      </c>
      <c r="AB12" s="20">
        <v>0</v>
      </c>
      <c r="AC12" s="20">
        <v>0</v>
      </c>
      <c r="AD12" s="20">
        <v>0</v>
      </c>
      <c r="AE12" s="20">
        <v>3</v>
      </c>
      <c r="AF12" s="20">
        <v>0</v>
      </c>
      <c r="AG12" s="20">
        <v>3</v>
      </c>
      <c r="AH12" s="20">
        <v>6</v>
      </c>
      <c r="AI12" s="20">
        <v>0</v>
      </c>
      <c r="AJ12" s="20">
        <v>0</v>
      </c>
      <c r="AK12" s="20">
        <v>0</v>
      </c>
      <c r="AL12" s="20">
        <v>0</v>
      </c>
      <c r="AM12" s="20">
        <v>2</v>
      </c>
      <c r="AN12" s="20">
        <v>0</v>
      </c>
      <c r="AO12" s="20">
        <v>1</v>
      </c>
      <c r="AP12" s="20">
        <v>2</v>
      </c>
      <c r="AQ12" s="20">
        <v>17</v>
      </c>
      <c r="AR12" s="20">
        <v>0</v>
      </c>
      <c r="AS12" s="20">
        <v>20</v>
      </c>
      <c r="AT12" s="20">
        <v>103</v>
      </c>
      <c r="AU12" s="20">
        <v>7</v>
      </c>
      <c r="AV12" s="20">
        <v>0</v>
      </c>
      <c r="AW12" s="20">
        <v>2</v>
      </c>
      <c r="AX12" s="20">
        <v>5</v>
      </c>
      <c r="AY12" s="20">
        <v>2</v>
      </c>
      <c r="AZ12" s="20">
        <v>0</v>
      </c>
      <c r="BA12" s="20">
        <v>0</v>
      </c>
      <c r="BB12" s="20">
        <v>7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9</v>
      </c>
      <c r="BT12" s="20">
        <v>0</v>
      </c>
      <c r="BU12" s="20">
        <v>6</v>
      </c>
      <c r="BV12" s="20">
        <v>39</v>
      </c>
      <c r="BW12" s="20">
        <v>1</v>
      </c>
      <c r="BX12" s="20">
        <v>2</v>
      </c>
      <c r="BY12" s="20">
        <v>4</v>
      </c>
      <c r="BZ12" s="20">
        <v>6</v>
      </c>
      <c r="CA12" s="20">
        <v>51</v>
      </c>
      <c r="CB12" s="20">
        <v>0</v>
      </c>
      <c r="CC12" s="20">
        <v>54</v>
      </c>
      <c r="CD12" s="20">
        <v>181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200</v>
      </c>
      <c r="C13" s="20">
        <v>63</v>
      </c>
      <c r="D13" s="20">
        <v>0</v>
      </c>
      <c r="E13" s="20">
        <v>54</v>
      </c>
      <c r="F13" s="20">
        <v>151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3</v>
      </c>
      <c r="T13" s="20">
        <v>0</v>
      </c>
      <c r="U13" s="20">
        <v>0</v>
      </c>
      <c r="V13" s="20">
        <v>3</v>
      </c>
      <c r="W13" s="20">
        <v>25</v>
      </c>
      <c r="X13" s="20">
        <v>0</v>
      </c>
      <c r="Y13" s="20">
        <v>17</v>
      </c>
      <c r="Z13" s="20">
        <v>65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1</v>
      </c>
      <c r="AI13" s="20">
        <v>0</v>
      </c>
      <c r="AJ13" s="20">
        <v>0</v>
      </c>
      <c r="AK13" s="20">
        <v>0</v>
      </c>
      <c r="AL13" s="20">
        <v>0</v>
      </c>
      <c r="AM13" s="20">
        <v>1</v>
      </c>
      <c r="AN13" s="20">
        <v>0</v>
      </c>
      <c r="AO13" s="20">
        <v>0</v>
      </c>
      <c r="AP13" s="20">
        <v>2</v>
      </c>
      <c r="AQ13" s="20">
        <v>11</v>
      </c>
      <c r="AR13" s="20">
        <v>0</v>
      </c>
      <c r="AS13" s="20">
        <v>13</v>
      </c>
      <c r="AT13" s="20">
        <v>25</v>
      </c>
      <c r="AU13" s="20">
        <v>0</v>
      </c>
      <c r="AV13" s="20">
        <v>0</v>
      </c>
      <c r="AW13" s="20">
        <v>0</v>
      </c>
      <c r="AX13" s="20">
        <v>0</v>
      </c>
      <c r="AY13" s="20">
        <v>1</v>
      </c>
      <c r="AZ13" s="20">
        <v>0</v>
      </c>
      <c r="BA13" s="20">
        <v>0</v>
      </c>
      <c r="BB13" s="20">
        <v>2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3</v>
      </c>
      <c r="BT13" s="20">
        <v>0</v>
      </c>
      <c r="BU13" s="20">
        <v>3</v>
      </c>
      <c r="BV13" s="20">
        <v>7</v>
      </c>
      <c r="BW13" s="20">
        <v>0</v>
      </c>
      <c r="BX13" s="20">
        <v>0</v>
      </c>
      <c r="BY13" s="20">
        <v>0</v>
      </c>
      <c r="BZ13" s="20">
        <v>0</v>
      </c>
      <c r="CA13" s="20">
        <v>19</v>
      </c>
      <c r="CB13" s="20">
        <v>0</v>
      </c>
      <c r="CC13" s="20">
        <v>21</v>
      </c>
      <c r="CD13" s="20">
        <v>46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201</v>
      </c>
      <c r="C14" s="20">
        <v>110</v>
      </c>
      <c r="D14" s="20">
        <v>1</v>
      </c>
      <c r="E14" s="20">
        <v>99</v>
      </c>
      <c r="F14" s="20">
        <v>251</v>
      </c>
      <c r="G14" s="20">
        <v>1</v>
      </c>
      <c r="H14" s="20">
        <v>0</v>
      </c>
      <c r="I14" s="20">
        <v>1</v>
      </c>
      <c r="J14" s="20">
        <v>1</v>
      </c>
      <c r="K14" s="20">
        <v>4</v>
      </c>
      <c r="L14" s="20">
        <v>0</v>
      </c>
      <c r="M14" s="20">
        <v>5</v>
      </c>
      <c r="N14" s="20">
        <v>2</v>
      </c>
      <c r="O14" s="20">
        <v>0</v>
      </c>
      <c r="P14" s="20">
        <v>0</v>
      </c>
      <c r="Q14" s="20">
        <v>1</v>
      </c>
      <c r="R14" s="20">
        <v>0</v>
      </c>
      <c r="S14" s="20">
        <v>5</v>
      </c>
      <c r="T14" s="20">
        <v>0</v>
      </c>
      <c r="U14" s="20">
        <v>6</v>
      </c>
      <c r="V14" s="20">
        <v>2</v>
      </c>
      <c r="W14" s="20">
        <v>28</v>
      </c>
      <c r="X14" s="20">
        <v>0</v>
      </c>
      <c r="Y14" s="20">
        <v>23</v>
      </c>
      <c r="Z14" s="20">
        <v>87</v>
      </c>
      <c r="AA14" s="20">
        <v>0</v>
      </c>
      <c r="AB14" s="20">
        <v>0</v>
      </c>
      <c r="AC14" s="20">
        <v>0</v>
      </c>
      <c r="AD14" s="20">
        <v>0</v>
      </c>
      <c r="AE14" s="20">
        <v>2</v>
      </c>
      <c r="AF14" s="20">
        <v>0</v>
      </c>
      <c r="AG14" s="20">
        <v>0</v>
      </c>
      <c r="AH14" s="20">
        <v>7</v>
      </c>
      <c r="AI14" s="20">
        <v>0</v>
      </c>
      <c r="AJ14" s="20">
        <v>0</v>
      </c>
      <c r="AK14" s="20">
        <v>0</v>
      </c>
      <c r="AL14" s="20">
        <v>0</v>
      </c>
      <c r="AM14" s="20">
        <v>5</v>
      </c>
      <c r="AN14" s="20">
        <v>0</v>
      </c>
      <c r="AO14" s="20">
        <v>3</v>
      </c>
      <c r="AP14" s="20">
        <v>3</v>
      </c>
      <c r="AQ14" s="20">
        <v>27</v>
      </c>
      <c r="AR14" s="20">
        <v>0</v>
      </c>
      <c r="AS14" s="20">
        <v>25</v>
      </c>
      <c r="AT14" s="20">
        <v>34</v>
      </c>
      <c r="AU14" s="20">
        <v>4</v>
      </c>
      <c r="AV14" s="20">
        <v>0</v>
      </c>
      <c r="AW14" s="20">
        <v>1</v>
      </c>
      <c r="AX14" s="20">
        <v>3</v>
      </c>
      <c r="AY14" s="20">
        <v>0</v>
      </c>
      <c r="AZ14" s="20">
        <v>0</v>
      </c>
      <c r="BA14" s="20">
        <v>1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9</v>
      </c>
      <c r="BT14" s="20">
        <v>0</v>
      </c>
      <c r="BU14" s="20">
        <v>5</v>
      </c>
      <c r="BV14" s="20">
        <v>31</v>
      </c>
      <c r="BW14" s="20">
        <v>2</v>
      </c>
      <c r="BX14" s="20">
        <v>1</v>
      </c>
      <c r="BY14" s="20">
        <v>1</v>
      </c>
      <c r="BZ14" s="20">
        <v>5</v>
      </c>
      <c r="CA14" s="20">
        <v>23</v>
      </c>
      <c r="CB14" s="20">
        <v>0</v>
      </c>
      <c r="CC14" s="20">
        <v>27</v>
      </c>
      <c r="CD14" s="20">
        <v>76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202</v>
      </c>
      <c r="C15" s="20">
        <v>42</v>
      </c>
      <c r="D15" s="20">
        <v>3</v>
      </c>
      <c r="E15" s="20">
        <v>36</v>
      </c>
      <c r="F15" s="20">
        <v>294</v>
      </c>
      <c r="G15" s="20">
        <v>1</v>
      </c>
      <c r="H15" s="20">
        <v>0</v>
      </c>
      <c r="I15" s="20">
        <v>0</v>
      </c>
      <c r="J15" s="20">
        <v>1</v>
      </c>
      <c r="K15" s="20">
        <v>0</v>
      </c>
      <c r="L15" s="20">
        <v>0</v>
      </c>
      <c r="M15" s="20">
        <v>0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0">
        <v>1</v>
      </c>
      <c r="T15" s="20">
        <v>3</v>
      </c>
      <c r="U15" s="20">
        <v>6</v>
      </c>
      <c r="V15" s="20">
        <v>0</v>
      </c>
      <c r="W15" s="20">
        <v>11</v>
      </c>
      <c r="X15" s="20">
        <v>0</v>
      </c>
      <c r="Y15" s="20">
        <v>11</v>
      </c>
      <c r="Z15" s="20">
        <v>113</v>
      </c>
      <c r="AA15" s="20">
        <v>0</v>
      </c>
      <c r="AB15" s="20">
        <v>0</v>
      </c>
      <c r="AC15" s="20">
        <v>1</v>
      </c>
      <c r="AD15" s="20">
        <v>0</v>
      </c>
      <c r="AE15" s="20">
        <v>2</v>
      </c>
      <c r="AF15" s="20">
        <v>0</v>
      </c>
      <c r="AG15" s="20">
        <v>0</v>
      </c>
      <c r="AH15" s="20">
        <v>2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3</v>
      </c>
      <c r="AR15" s="20">
        <v>0</v>
      </c>
      <c r="AS15" s="20">
        <v>6</v>
      </c>
      <c r="AT15" s="20">
        <v>20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1</v>
      </c>
      <c r="BS15" s="20">
        <v>0</v>
      </c>
      <c r="BT15" s="20">
        <v>0</v>
      </c>
      <c r="BU15" s="20">
        <v>2</v>
      </c>
      <c r="BV15" s="20">
        <v>12</v>
      </c>
      <c r="BW15" s="20">
        <v>1</v>
      </c>
      <c r="BX15" s="20">
        <v>0</v>
      </c>
      <c r="BY15" s="20">
        <v>2</v>
      </c>
      <c r="BZ15" s="20">
        <v>1</v>
      </c>
      <c r="CA15" s="20">
        <v>23</v>
      </c>
      <c r="CB15" s="20">
        <v>0</v>
      </c>
      <c r="CC15" s="20">
        <v>8</v>
      </c>
      <c r="CD15" s="20">
        <v>143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203</v>
      </c>
      <c r="C16" s="20">
        <v>60</v>
      </c>
      <c r="D16" s="20">
        <v>4</v>
      </c>
      <c r="E16" s="20">
        <v>70</v>
      </c>
      <c r="F16" s="20">
        <v>151</v>
      </c>
      <c r="G16" s="20">
        <v>0</v>
      </c>
      <c r="H16" s="20">
        <v>0</v>
      </c>
      <c r="I16" s="20">
        <v>2</v>
      </c>
      <c r="J16" s="20">
        <v>1</v>
      </c>
      <c r="K16" s="20">
        <v>1</v>
      </c>
      <c r="L16" s="20">
        <v>0</v>
      </c>
      <c r="M16" s="20">
        <v>0</v>
      </c>
      <c r="N16" s="20">
        <v>1</v>
      </c>
      <c r="O16" s="20">
        <v>0</v>
      </c>
      <c r="P16" s="20">
        <v>0</v>
      </c>
      <c r="Q16" s="20">
        <v>0</v>
      </c>
      <c r="R16" s="20">
        <v>0</v>
      </c>
      <c r="S16" s="20">
        <v>1</v>
      </c>
      <c r="T16" s="20">
        <v>4</v>
      </c>
      <c r="U16" s="20">
        <v>5</v>
      </c>
      <c r="V16" s="20">
        <v>0</v>
      </c>
      <c r="W16" s="20">
        <v>21</v>
      </c>
      <c r="X16" s="20">
        <v>0</v>
      </c>
      <c r="Y16" s="20">
        <v>15</v>
      </c>
      <c r="Z16" s="20">
        <v>55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1</v>
      </c>
      <c r="AQ16" s="20">
        <v>10</v>
      </c>
      <c r="AR16" s="20">
        <v>0</v>
      </c>
      <c r="AS16" s="20">
        <v>24</v>
      </c>
      <c r="AT16" s="20">
        <v>23</v>
      </c>
      <c r="AU16" s="20">
        <v>0</v>
      </c>
      <c r="AV16" s="20">
        <v>0</v>
      </c>
      <c r="AW16" s="20">
        <v>0</v>
      </c>
      <c r="AX16" s="20">
        <v>0</v>
      </c>
      <c r="AY16" s="20">
        <v>6</v>
      </c>
      <c r="AZ16" s="20">
        <v>0</v>
      </c>
      <c r="BA16" s="20">
        <v>5</v>
      </c>
      <c r="BB16" s="20">
        <v>6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2</v>
      </c>
      <c r="BO16" s="20">
        <v>0</v>
      </c>
      <c r="BP16" s="20">
        <v>0</v>
      </c>
      <c r="BQ16" s="20">
        <v>0</v>
      </c>
      <c r="BR16" s="20">
        <v>0</v>
      </c>
      <c r="BS16" s="20">
        <v>7</v>
      </c>
      <c r="BT16" s="20">
        <v>0</v>
      </c>
      <c r="BU16" s="20">
        <v>7</v>
      </c>
      <c r="BV16" s="20">
        <v>14</v>
      </c>
      <c r="BW16" s="20">
        <v>2</v>
      </c>
      <c r="BX16" s="20">
        <v>0</v>
      </c>
      <c r="BY16" s="20">
        <v>1</v>
      </c>
      <c r="BZ16" s="20">
        <v>3</v>
      </c>
      <c r="CA16" s="20">
        <v>12</v>
      </c>
      <c r="CB16" s="20">
        <v>0</v>
      </c>
      <c r="CC16" s="20">
        <v>11</v>
      </c>
      <c r="CD16" s="20">
        <v>45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204</v>
      </c>
      <c r="C17" s="20">
        <v>194</v>
      </c>
      <c r="D17" s="20">
        <v>4</v>
      </c>
      <c r="E17" s="20">
        <v>190</v>
      </c>
      <c r="F17" s="20">
        <v>438</v>
      </c>
      <c r="G17" s="20">
        <v>0</v>
      </c>
      <c r="H17" s="20">
        <v>0</v>
      </c>
      <c r="I17" s="20">
        <v>2</v>
      </c>
      <c r="J17" s="20">
        <v>2</v>
      </c>
      <c r="K17" s="20">
        <v>9</v>
      </c>
      <c r="L17" s="20">
        <v>0</v>
      </c>
      <c r="M17" s="20">
        <v>6</v>
      </c>
      <c r="N17" s="20">
        <v>5</v>
      </c>
      <c r="O17" s="20">
        <v>0</v>
      </c>
      <c r="P17" s="20">
        <v>0</v>
      </c>
      <c r="Q17" s="20">
        <v>0</v>
      </c>
      <c r="R17" s="20">
        <v>0</v>
      </c>
      <c r="S17" s="20">
        <v>4</v>
      </c>
      <c r="T17" s="20">
        <v>0</v>
      </c>
      <c r="U17" s="20">
        <v>3</v>
      </c>
      <c r="V17" s="20">
        <v>5</v>
      </c>
      <c r="W17" s="20">
        <v>64</v>
      </c>
      <c r="X17" s="20">
        <v>0</v>
      </c>
      <c r="Y17" s="20">
        <v>63</v>
      </c>
      <c r="Z17" s="20">
        <v>144</v>
      </c>
      <c r="AA17" s="20">
        <v>1</v>
      </c>
      <c r="AB17" s="20">
        <v>0</v>
      </c>
      <c r="AC17" s="20">
        <v>1</v>
      </c>
      <c r="AD17" s="20">
        <v>0</v>
      </c>
      <c r="AE17" s="20">
        <v>0</v>
      </c>
      <c r="AF17" s="20">
        <v>0</v>
      </c>
      <c r="AG17" s="20">
        <v>3</v>
      </c>
      <c r="AH17" s="20">
        <v>2</v>
      </c>
      <c r="AI17" s="20">
        <v>0</v>
      </c>
      <c r="AJ17" s="20">
        <v>0</v>
      </c>
      <c r="AK17" s="20">
        <v>0</v>
      </c>
      <c r="AL17" s="20">
        <v>0</v>
      </c>
      <c r="AM17" s="20">
        <v>3</v>
      </c>
      <c r="AN17" s="20">
        <v>0</v>
      </c>
      <c r="AO17" s="20">
        <v>7</v>
      </c>
      <c r="AP17" s="20">
        <v>4</v>
      </c>
      <c r="AQ17" s="20">
        <v>41</v>
      </c>
      <c r="AR17" s="20">
        <v>4</v>
      </c>
      <c r="AS17" s="20">
        <v>35</v>
      </c>
      <c r="AT17" s="20">
        <v>85</v>
      </c>
      <c r="AU17" s="20">
        <v>1</v>
      </c>
      <c r="AV17" s="20">
        <v>0</v>
      </c>
      <c r="AW17" s="20">
        <v>1</v>
      </c>
      <c r="AX17" s="20">
        <v>0</v>
      </c>
      <c r="AY17" s="20">
        <v>4</v>
      </c>
      <c r="AZ17" s="20">
        <v>0</v>
      </c>
      <c r="BA17" s="20">
        <v>1</v>
      </c>
      <c r="BB17" s="20">
        <v>4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1</v>
      </c>
      <c r="BO17" s="20">
        <v>0</v>
      </c>
      <c r="BP17" s="20">
        <v>0</v>
      </c>
      <c r="BQ17" s="20">
        <v>0</v>
      </c>
      <c r="BR17" s="20">
        <v>0</v>
      </c>
      <c r="BS17" s="20">
        <v>7</v>
      </c>
      <c r="BT17" s="20">
        <v>0</v>
      </c>
      <c r="BU17" s="20">
        <v>10</v>
      </c>
      <c r="BV17" s="20">
        <v>22</v>
      </c>
      <c r="BW17" s="20">
        <v>2</v>
      </c>
      <c r="BX17" s="20">
        <v>0</v>
      </c>
      <c r="BY17" s="20">
        <v>5</v>
      </c>
      <c r="BZ17" s="20">
        <v>5</v>
      </c>
      <c r="CA17" s="20">
        <v>58</v>
      </c>
      <c r="CB17" s="20">
        <v>0</v>
      </c>
      <c r="CC17" s="20">
        <v>53</v>
      </c>
      <c r="CD17" s="20">
        <v>159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205</v>
      </c>
      <c r="C18" s="20">
        <v>179</v>
      </c>
      <c r="D18" s="20">
        <v>2</v>
      </c>
      <c r="E18" s="20">
        <v>151</v>
      </c>
      <c r="F18" s="20">
        <v>569</v>
      </c>
      <c r="G18" s="20">
        <v>1</v>
      </c>
      <c r="H18" s="20">
        <v>0</v>
      </c>
      <c r="I18" s="20">
        <v>1</v>
      </c>
      <c r="J18" s="20">
        <v>1</v>
      </c>
      <c r="K18" s="20">
        <v>0</v>
      </c>
      <c r="L18" s="20">
        <v>0</v>
      </c>
      <c r="M18" s="20">
        <v>0</v>
      </c>
      <c r="N18" s="20">
        <v>2</v>
      </c>
      <c r="O18" s="20">
        <v>0</v>
      </c>
      <c r="P18" s="20">
        <v>0</v>
      </c>
      <c r="Q18" s="20">
        <v>0</v>
      </c>
      <c r="R18" s="20">
        <v>0</v>
      </c>
      <c r="S18" s="20">
        <v>5</v>
      </c>
      <c r="T18" s="20">
        <v>2</v>
      </c>
      <c r="U18" s="20">
        <v>9</v>
      </c>
      <c r="V18" s="20">
        <v>4</v>
      </c>
      <c r="W18" s="20">
        <v>69</v>
      </c>
      <c r="X18" s="20">
        <v>0</v>
      </c>
      <c r="Y18" s="20">
        <v>49</v>
      </c>
      <c r="Z18" s="20">
        <v>200</v>
      </c>
      <c r="AA18" s="20">
        <v>0</v>
      </c>
      <c r="AB18" s="20">
        <v>0</v>
      </c>
      <c r="AC18" s="20">
        <v>0</v>
      </c>
      <c r="AD18" s="20">
        <v>0</v>
      </c>
      <c r="AE18" s="20">
        <v>2</v>
      </c>
      <c r="AF18" s="20">
        <v>0</v>
      </c>
      <c r="AG18" s="20">
        <v>3</v>
      </c>
      <c r="AH18" s="20">
        <v>7</v>
      </c>
      <c r="AI18" s="20">
        <v>0</v>
      </c>
      <c r="AJ18" s="20">
        <v>0</v>
      </c>
      <c r="AK18" s="20">
        <v>0</v>
      </c>
      <c r="AL18" s="20">
        <v>0</v>
      </c>
      <c r="AM18" s="20">
        <v>1</v>
      </c>
      <c r="AN18" s="20">
        <v>0</v>
      </c>
      <c r="AO18" s="20">
        <v>2</v>
      </c>
      <c r="AP18" s="20">
        <v>2</v>
      </c>
      <c r="AQ18" s="20">
        <v>36</v>
      </c>
      <c r="AR18" s="20">
        <v>0</v>
      </c>
      <c r="AS18" s="20">
        <v>28</v>
      </c>
      <c r="AT18" s="20">
        <v>75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2</v>
      </c>
      <c r="BB18" s="20">
        <v>1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1</v>
      </c>
      <c r="BO18" s="20">
        <v>0</v>
      </c>
      <c r="BP18" s="20">
        <v>0</v>
      </c>
      <c r="BQ18" s="20">
        <v>0</v>
      </c>
      <c r="BR18" s="20">
        <v>0</v>
      </c>
      <c r="BS18" s="20">
        <v>13</v>
      </c>
      <c r="BT18" s="20">
        <v>0</v>
      </c>
      <c r="BU18" s="20">
        <v>4</v>
      </c>
      <c r="BV18" s="20">
        <v>48</v>
      </c>
      <c r="BW18" s="20">
        <v>3</v>
      </c>
      <c r="BX18" s="20">
        <v>0</v>
      </c>
      <c r="BY18" s="20">
        <v>3</v>
      </c>
      <c r="BZ18" s="20">
        <v>3</v>
      </c>
      <c r="CA18" s="20">
        <v>49</v>
      </c>
      <c r="CB18" s="20">
        <v>0</v>
      </c>
      <c r="CC18" s="20">
        <v>50</v>
      </c>
      <c r="CD18" s="20">
        <v>225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206</v>
      </c>
      <c r="C19" s="20">
        <v>29</v>
      </c>
      <c r="D19" s="20">
        <v>2</v>
      </c>
      <c r="E19" s="20">
        <v>19</v>
      </c>
      <c r="F19" s="20">
        <v>69</v>
      </c>
      <c r="G19" s="20">
        <v>0</v>
      </c>
      <c r="H19" s="20">
        <v>0</v>
      </c>
      <c r="I19" s="20">
        <v>0</v>
      </c>
      <c r="J19" s="20">
        <v>1</v>
      </c>
      <c r="K19" s="20">
        <v>0</v>
      </c>
      <c r="L19" s="20">
        <v>0</v>
      </c>
      <c r="M19" s="20">
        <v>0</v>
      </c>
      <c r="N19" s="20">
        <v>0</v>
      </c>
      <c r="O19" s="20">
        <v>1</v>
      </c>
      <c r="P19" s="20">
        <v>0</v>
      </c>
      <c r="Q19" s="20">
        <v>0</v>
      </c>
      <c r="R19" s="20">
        <v>1</v>
      </c>
      <c r="S19" s="20">
        <v>0</v>
      </c>
      <c r="T19" s="20">
        <v>2</v>
      </c>
      <c r="U19" s="20">
        <v>2</v>
      </c>
      <c r="V19" s="20">
        <v>0</v>
      </c>
      <c r="W19" s="20">
        <v>11</v>
      </c>
      <c r="X19" s="20">
        <v>0</v>
      </c>
      <c r="Y19" s="20">
        <v>10</v>
      </c>
      <c r="Z19" s="20">
        <v>17</v>
      </c>
      <c r="AA19" s="20">
        <v>0</v>
      </c>
      <c r="AB19" s="20">
        <v>0</v>
      </c>
      <c r="AC19" s="20">
        <v>0</v>
      </c>
      <c r="AD19" s="20">
        <v>0</v>
      </c>
      <c r="AE19" s="20">
        <v>1</v>
      </c>
      <c r="AF19" s="20">
        <v>0</v>
      </c>
      <c r="AG19" s="20">
        <v>0</v>
      </c>
      <c r="AH19" s="20">
        <v>3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10</v>
      </c>
      <c r="AR19" s="20">
        <v>0</v>
      </c>
      <c r="AS19" s="20">
        <v>3</v>
      </c>
      <c r="AT19" s="20">
        <v>21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1</v>
      </c>
      <c r="BX19" s="20">
        <v>0</v>
      </c>
      <c r="BY19" s="20">
        <v>1</v>
      </c>
      <c r="BZ19" s="20">
        <v>2</v>
      </c>
      <c r="CA19" s="20">
        <v>5</v>
      </c>
      <c r="CB19" s="20">
        <v>0</v>
      </c>
      <c r="CC19" s="20">
        <v>3</v>
      </c>
      <c r="CD19" s="20">
        <v>24</v>
      </c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</row>
    <row r="20" spans="2:90" ht="20.100000000000001" customHeight="1" thickBot="1" x14ac:dyDescent="0.25">
      <c r="B20" s="4" t="s">
        <v>207</v>
      </c>
      <c r="C20" s="20">
        <v>6</v>
      </c>
      <c r="D20" s="20">
        <v>0</v>
      </c>
      <c r="E20" s="20">
        <v>10</v>
      </c>
      <c r="F20" s="20">
        <v>15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5</v>
      </c>
      <c r="X20" s="20">
        <v>0</v>
      </c>
      <c r="Y20" s="20">
        <v>6</v>
      </c>
      <c r="Z20" s="20">
        <v>10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1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1</v>
      </c>
      <c r="BW20" s="20">
        <v>0</v>
      </c>
      <c r="BX20" s="20">
        <v>0</v>
      </c>
      <c r="BY20" s="20">
        <v>0</v>
      </c>
      <c r="BZ20" s="20">
        <v>0</v>
      </c>
      <c r="CA20" s="20">
        <v>1</v>
      </c>
      <c r="CB20" s="20">
        <v>0</v>
      </c>
      <c r="CC20" s="20">
        <v>4</v>
      </c>
      <c r="CD20" s="20">
        <v>3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208</v>
      </c>
      <c r="C21" s="20">
        <v>64</v>
      </c>
      <c r="D21" s="20">
        <v>6</v>
      </c>
      <c r="E21" s="20">
        <v>80</v>
      </c>
      <c r="F21" s="20">
        <v>171</v>
      </c>
      <c r="G21" s="20">
        <v>0</v>
      </c>
      <c r="H21" s="20">
        <v>0</v>
      </c>
      <c r="I21" s="20">
        <v>1</v>
      </c>
      <c r="J21" s="20">
        <v>1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3</v>
      </c>
      <c r="T21" s="20">
        <v>4</v>
      </c>
      <c r="U21" s="20">
        <v>9</v>
      </c>
      <c r="V21" s="20">
        <v>3</v>
      </c>
      <c r="W21" s="20">
        <v>23</v>
      </c>
      <c r="X21" s="20">
        <v>0</v>
      </c>
      <c r="Y21" s="20">
        <v>21</v>
      </c>
      <c r="Z21" s="20">
        <v>73</v>
      </c>
      <c r="AA21" s="20">
        <v>0</v>
      </c>
      <c r="AB21" s="20">
        <v>0</v>
      </c>
      <c r="AC21" s="20">
        <v>0</v>
      </c>
      <c r="AD21" s="20">
        <v>0</v>
      </c>
      <c r="AE21" s="20">
        <v>1</v>
      </c>
      <c r="AF21" s="20">
        <v>0</v>
      </c>
      <c r="AG21" s="20">
        <v>1</v>
      </c>
      <c r="AH21" s="20">
        <v>1</v>
      </c>
      <c r="AI21" s="20">
        <v>0</v>
      </c>
      <c r="AJ21" s="20">
        <v>0</v>
      </c>
      <c r="AK21" s="20">
        <v>0</v>
      </c>
      <c r="AL21" s="20">
        <v>0</v>
      </c>
      <c r="AM21" s="20">
        <v>3</v>
      </c>
      <c r="AN21" s="20">
        <v>1</v>
      </c>
      <c r="AO21" s="20">
        <v>2</v>
      </c>
      <c r="AP21" s="20">
        <v>3</v>
      </c>
      <c r="AQ21" s="20">
        <v>12</v>
      </c>
      <c r="AR21" s="20">
        <v>0</v>
      </c>
      <c r="AS21" s="20">
        <v>18</v>
      </c>
      <c r="AT21" s="20">
        <v>24</v>
      </c>
      <c r="AU21" s="20">
        <v>0</v>
      </c>
      <c r="AV21" s="20">
        <v>0</v>
      </c>
      <c r="AW21" s="20">
        <v>0</v>
      </c>
      <c r="AX21" s="20">
        <v>0</v>
      </c>
      <c r="AY21" s="20">
        <v>3</v>
      </c>
      <c r="AZ21" s="20">
        <v>0</v>
      </c>
      <c r="BA21" s="20">
        <v>1</v>
      </c>
      <c r="BB21" s="20">
        <v>5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3</v>
      </c>
      <c r="BO21" s="20">
        <v>0</v>
      </c>
      <c r="BP21" s="20">
        <v>0</v>
      </c>
      <c r="BQ21" s="20">
        <v>0</v>
      </c>
      <c r="BR21" s="20">
        <v>0</v>
      </c>
      <c r="BS21" s="20">
        <v>1</v>
      </c>
      <c r="BT21" s="20">
        <v>0</v>
      </c>
      <c r="BU21" s="20">
        <v>1</v>
      </c>
      <c r="BV21" s="20">
        <v>2</v>
      </c>
      <c r="BW21" s="20">
        <v>4</v>
      </c>
      <c r="BX21" s="20">
        <v>1</v>
      </c>
      <c r="BY21" s="20">
        <v>2</v>
      </c>
      <c r="BZ21" s="20">
        <v>3</v>
      </c>
      <c r="CA21" s="20">
        <v>14</v>
      </c>
      <c r="CB21" s="20">
        <v>0</v>
      </c>
      <c r="CC21" s="20">
        <v>24</v>
      </c>
      <c r="CD21" s="20">
        <v>53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209</v>
      </c>
      <c r="C22" s="20">
        <v>70</v>
      </c>
      <c r="D22" s="20">
        <v>1</v>
      </c>
      <c r="E22" s="20">
        <v>59</v>
      </c>
      <c r="F22" s="20">
        <v>177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2</v>
      </c>
      <c r="T22" s="20">
        <v>0</v>
      </c>
      <c r="U22" s="20">
        <v>3</v>
      </c>
      <c r="V22" s="20">
        <v>2</v>
      </c>
      <c r="W22" s="20">
        <v>23</v>
      </c>
      <c r="X22" s="20">
        <v>0</v>
      </c>
      <c r="Y22" s="20">
        <v>17</v>
      </c>
      <c r="Z22" s="20">
        <v>66</v>
      </c>
      <c r="AA22" s="20">
        <v>0</v>
      </c>
      <c r="AB22" s="20">
        <v>0</v>
      </c>
      <c r="AC22" s="20">
        <v>1</v>
      </c>
      <c r="AD22" s="20">
        <v>0</v>
      </c>
      <c r="AE22" s="20">
        <v>3</v>
      </c>
      <c r="AF22" s="20">
        <v>0</v>
      </c>
      <c r="AG22" s="20">
        <v>1</v>
      </c>
      <c r="AH22" s="20">
        <v>4</v>
      </c>
      <c r="AI22" s="20">
        <v>0</v>
      </c>
      <c r="AJ22" s="20">
        <v>0</v>
      </c>
      <c r="AK22" s="20">
        <v>0</v>
      </c>
      <c r="AL22" s="20">
        <v>0</v>
      </c>
      <c r="AM22" s="20">
        <v>1</v>
      </c>
      <c r="AN22" s="20">
        <v>0</v>
      </c>
      <c r="AO22" s="20">
        <v>0</v>
      </c>
      <c r="AP22" s="20">
        <v>1</v>
      </c>
      <c r="AQ22" s="20">
        <v>12</v>
      </c>
      <c r="AR22" s="20">
        <v>0</v>
      </c>
      <c r="AS22" s="20">
        <v>15</v>
      </c>
      <c r="AT22" s="20">
        <v>30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1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1</v>
      </c>
      <c r="BO22" s="20">
        <v>0</v>
      </c>
      <c r="BP22" s="20">
        <v>0</v>
      </c>
      <c r="BQ22" s="20">
        <v>0</v>
      </c>
      <c r="BR22" s="20">
        <v>0</v>
      </c>
      <c r="BS22" s="20">
        <v>4</v>
      </c>
      <c r="BT22" s="20">
        <v>0</v>
      </c>
      <c r="BU22" s="20">
        <v>2</v>
      </c>
      <c r="BV22" s="20">
        <v>8</v>
      </c>
      <c r="BW22" s="20">
        <v>5</v>
      </c>
      <c r="BX22" s="20">
        <v>1</v>
      </c>
      <c r="BY22" s="20">
        <v>5</v>
      </c>
      <c r="BZ22" s="20">
        <v>7</v>
      </c>
      <c r="CA22" s="20">
        <v>20</v>
      </c>
      <c r="CB22" s="20">
        <v>0</v>
      </c>
      <c r="CC22" s="20">
        <v>14</v>
      </c>
      <c r="CD22" s="20">
        <v>56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210</v>
      </c>
      <c r="C23" s="20">
        <v>126</v>
      </c>
      <c r="D23" s="20">
        <v>8</v>
      </c>
      <c r="E23" s="20">
        <v>128</v>
      </c>
      <c r="F23" s="20">
        <v>315</v>
      </c>
      <c r="G23" s="20">
        <v>0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5</v>
      </c>
      <c r="T23" s="20">
        <v>4</v>
      </c>
      <c r="U23" s="20">
        <v>10</v>
      </c>
      <c r="V23" s="20">
        <v>8</v>
      </c>
      <c r="W23" s="20">
        <v>36</v>
      </c>
      <c r="X23" s="20">
        <v>0</v>
      </c>
      <c r="Y23" s="20">
        <v>40</v>
      </c>
      <c r="Z23" s="20">
        <v>101</v>
      </c>
      <c r="AA23" s="20">
        <v>0</v>
      </c>
      <c r="AB23" s="20">
        <v>0</v>
      </c>
      <c r="AC23" s="20">
        <v>1</v>
      </c>
      <c r="AD23" s="20">
        <v>1</v>
      </c>
      <c r="AE23" s="20">
        <v>0</v>
      </c>
      <c r="AF23" s="20">
        <v>0</v>
      </c>
      <c r="AG23" s="20">
        <v>1</v>
      </c>
      <c r="AH23" s="20">
        <v>5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1</v>
      </c>
      <c r="AO23" s="20">
        <v>2</v>
      </c>
      <c r="AP23" s="20">
        <v>0</v>
      </c>
      <c r="AQ23" s="20">
        <v>21</v>
      </c>
      <c r="AR23" s="20">
        <v>1</v>
      </c>
      <c r="AS23" s="20">
        <v>17</v>
      </c>
      <c r="AT23" s="20">
        <v>46</v>
      </c>
      <c r="AU23" s="20">
        <v>2</v>
      </c>
      <c r="AV23" s="20">
        <v>0</v>
      </c>
      <c r="AW23" s="20">
        <v>0</v>
      </c>
      <c r="AX23" s="20">
        <v>2</v>
      </c>
      <c r="AY23" s="20">
        <v>2</v>
      </c>
      <c r="AZ23" s="20">
        <v>0</v>
      </c>
      <c r="BA23" s="20">
        <v>1</v>
      </c>
      <c r="BB23" s="20">
        <v>3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1</v>
      </c>
      <c r="BO23" s="20">
        <v>0</v>
      </c>
      <c r="BP23" s="20">
        <v>0</v>
      </c>
      <c r="BQ23" s="20">
        <v>0</v>
      </c>
      <c r="BR23" s="20">
        <v>0</v>
      </c>
      <c r="BS23" s="20">
        <v>1</v>
      </c>
      <c r="BT23" s="20">
        <v>0</v>
      </c>
      <c r="BU23" s="20">
        <v>1</v>
      </c>
      <c r="BV23" s="20">
        <v>1</v>
      </c>
      <c r="BW23" s="20">
        <v>11</v>
      </c>
      <c r="BX23" s="20">
        <v>2</v>
      </c>
      <c r="BY23" s="20">
        <v>9</v>
      </c>
      <c r="BZ23" s="20">
        <v>5</v>
      </c>
      <c r="CA23" s="20">
        <v>48</v>
      </c>
      <c r="CB23" s="20">
        <v>0</v>
      </c>
      <c r="CC23" s="20">
        <v>46</v>
      </c>
      <c r="CD23" s="20">
        <v>140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211</v>
      </c>
      <c r="C24" s="20">
        <v>117</v>
      </c>
      <c r="D24" s="20">
        <v>2</v>
      </c>
      <c r="E24" s="20">
        <v>113</v>
      </c>
      <c r="F24" s="20">
        <v>363</v>
      </c>
      <c r="G24" s="20">
        <v>0</v>
      </c>
      <c r="H24" s="20">
        <v>0</v>
      </c>
      <c r="I24" s="20">
        <v>1</v>
      </c>
      <c r="J24" s="20">
        <v>1</v>
      </c>
      <c r="K24" s="20">
        <v>0</v>
      </c>
      <c r="L24" s="20">
        <v>0</v>
      </c>
      <c r="M24" s="20">
        <v>0</v>
      </c>
      <c r="N24" s="20">
        <v>1</v>
      </c>
      <c r="O24" s="20">
        <v>0</v>
      </c>
      <c r="P24" s="20">
        <v>0</v>
      </c>
      <c r="Q24" s="20">
        <v>0</v>
      </c>
      <c r="R24" s="20">
        <v>0</v>
      </c>
      <c r="S24" s="20">
        <v>1</v>
      </c>
      <c r="T24" s="20">
        <v>1</v>
      </c>
      <c r="U24" s="20">
        <v>1</v>
      </c>
      <c r="V24" s="20">
        <v>3</v>
      </c>
      <c r="W24" s="20">
        <v>25</v>
      </c>
      <c r="X24" s="20">
        <v>0</v>
      </c>
      <c r="Y24" s="20">
        <v>32</v>
      </c>
      <c r="Z24" s="20">
        <v>114</v>
      </c>
      <c r="AA24" s="20">
        <v>0</v>
      </c>
      <c r="AB24" s="20">
        <v>0</v>
      </c>
      <c r="AC24" s="20">
        <v>0</v>
      </c>
      <c r="AD24" s="20">
        <v>0</v>
      </c>
      <c r="AE24" s="20">
        <v>1</v>
      </c>
      <c r="AF24" s="20">
        <v>0</v>
      </c>
      <c r="AG24" s="20">
        <v>3</v>
      </c>
      <c r="AH24" s="20">
        <v>6</v>
      </c>
      <c r="AI24" s="20">
        <v>0</v>
      </c>
      <c r="AJ24" s="20">
        <v>0</v>
      </c>
      <c r="AK24" s="20">
        <v>0</v>
      </c>
      <c r="AL24" s="20">
        <v>0</v>
      </c>
      <c r="AM24" s="20">
        <v>2</v>
      </c>
      <c r="AN24" s="20">
        <v>0</v>
      </c>
      <c r="AO24" s="20">
        <v>1</v>
      </c>
      <c r="AP24" s="20">
        <v>2</v>
      </c>
      <c r="AQ24" s="20">
        <v>31</v>
      </c>
      <c r="AR24" s="20">
        <v>0</v>
      </c>
      <c r="AS24" s="20">
        <v>27</v>
      </c>
      <c r="AT24" s="20">
        <v>62</v>
      </c>
      <c r="AU24" s="20">
        <v>0</v>
      </c>
      <c r="AV24" s="20">
        <v>0</v>
      </c>
      <c r="AW24" s="20">
        <v>0</v>
      </c>
      <c r="AX24" s="20">
        <v>0</v>
      </c>
      <c r="AY24" s="20">
        <v>1</v>
      </c>
      <c r="AZ24" s="20">
        <v>0</v>
      </c>
      <c r="BA24" s="20">
        <v>6</v>
      </c>
      <c r="BB24" s="20">
        <v>3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1</v>
      </c>
      <c r="BT24" s="20">
        <v>0</v>
      </c>
      <c r="BU24" s="20">
        <v>4</v>
      </c>
      <c r="BV24" s="20">
        <v>11</v>
      </c>
      <c r="BW24" s="20">
        <v>0</v>
      </c>
      <c r="BX24" s="20">
        <v>1</v>
      </c>
      <c r="BY24" s="20">
        <v>2</v>
      </c>
      <c r="BZ24" s="20">
        <v>7</v>
      </c>
      <c r="CA24" s="20">
        <v>55</v>
      </c>
      <c r="CB24" s="20">
        <v>0</v>
      </c>
      <c r="CC24" s="20">
        <v>36</v>
      </c>
      <c r="CD24" s="20">
        <v>153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212</v>
      </c>
      <c r="C25" s="20">
        <v>86</v>
      </c>
      <c r="D25" s="20">
        <v>1</v>
      </c>
      <c r="E25" s="20">
        <v>87</v>
      </c>
      <c r="F25" s="20">
        <v>343</v>
      </c>
      <c r="G25" s="20">
        <v>0</v>
      </c>
      <c r="H25" s="20">
        <v>0</v>
      </c>
      <c r="I25" s="20">
        <v>1</v>
      </c>
      <c r="J25" s="20">
        <v>0</v>
      </c>
      <c r="K25" s="20">
        <v>0</v>
      </c>
      <c r="L25" s="20">
        <v>0</v>
      </c>
      <c r="M25" s="20">
        <v>0</v>
      </c>
      <c r="N25" s="20">
        <v>2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</v>
      </c>
      <c r="U25" s="20">
        <v>0</v>
      </c>
      <c r="V25" s="20">
        <v>4</v>
      </c>
      <c r="W25" s="20">
        <v>26</v>
      </c>
      <c r="X25" s="20">
        <v>0</v>
      </c>
      <c r="Y25" s="20">
        <v>38</v>
      </c>
      <c r="Z25" s="20">
        <v>112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3</v>
      </c>
      <c r="AN25" s="20">
        <v>0</v>
      </c>
      <c r="AO25" s="20">
        <v>1</v>
      </c>
      <c r="AP25" s="20">
        <v>4</v>
      </c>
      <c r="AQ25" s="20">
        <v>7</v>
      </c>
      <c r="AR25" s="20">
        <v>0</v>
      </c>
      <c r="AS25" s="20">
        <v>9</v>
      </c>
      <c r="AT25" s="20">
        <v>36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2</v>
      </c>
      <c r="BT25" s="20">
        <v>0</v>
      </c>
      <c r="BU25" s="20">
        <v>0</v>
      </c>
      <c r="BV25" s="20">
        <v>23</v>
      </c>
      <c r="BW25" s="20">
        <v>1</v>
      </c>
      <c r="BX25" s="20">
        <v>0</v>
      </c>
      <c r="BY25" s="20">
        <v>2</v>
      </c>
      <c r="BZ25" s="20">
        <v>29</v>
      </c>
      <c r="CA25" s="20">
        <v>47</v>
      </c>
      <c r="CB25" s="20">
        <v>0</v>
      </c>
      <c r="CC25" s="20">
        <v>36</v>
      </c>
      <c r="CD25" s="20">
        <v>133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213</v>
      </c>
      <c r="C26" s="31">
        <v>54</v>
      </c>
      <c r="D26" s="31">
        <v>1</v>
      </c>
      <c r="E26" s="31">
        <v>58</v>
      </c>
      <c r="F26" s="31">
        <v>72</v>
      </c>
      <c r="G26" s="31">
        <v>0</v>
      </c>
      <c r="H26" s="31">
        <v>0</v>
      </c>
      <c r="I26" s="31">
        <v>0</v>
      </c>
      <c r="J26" s="31">
        <v>1</v>
      </c>
      <c r="K26" s="31">
        <v>1</v>
      </c>
      <c r="L26" s="31">
        <v>0</v>
      </c>
      <c r="M26" s="31">
        <v>0</v>
      </c>
      <c r="N26" s="31">
        <v>1</v>
      </c>
      <c r="O26" s="31">
        <v>0</v>
      </c>
      <c r="P26" s="31">
        <v>0</v>
      </c>
      <c r="Q26" s="31">
        <v>0</v>
      </c>
      <c r="R26" s="31">
        <v>0</v>
      </c>
      <c r="S26" s="31">
        <v>2</v>
      </c>
      <c r="T26" s="31">
        <v>0</v>
      </c>
      <c r="U26" s="31">
        <v>4</v>
      </c>
      <c r="V26" s="31">
        <v>2</v>
      </c>
      <c r="W26" s="31">
        <v>15</v>
      </c>
      <c r="X26" s="31">
        <v>0</v>
      </c>
      <c r="Y26" s="31">
        <v>17</v>
      </c>
      <c r="Z26" s="31">
        <v>23</v>
      </c>
      <c r="AA26" s="31">
        <v>0</v>
      </c>
      <c r="AB26" s="31">
        <v>0</v>
      </c>
      <c r="AC26" s="31">
        <v>0</v>
      </c>
      <c r="AD26" s="31">
        <v>0</v>
      </c>
      <c r="AE26" s="31">
        <v>1</v>
      </c>
      <c r="AF26" s="31">
        <v>0</v>
      </c>
      <c r="AG26" s="31">
        <v>0</v>
      </c>
      <c r="AH26" s="31">
        <v>1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1</v>
      </c>
      <c r="AQ26" s="31">
        <v>15</v>
      </c>
      <c r="AR26" s="31">
        <v>0</v>
      </c>
      <c r="AS26" s="31">
        <v>18</v>
      </c>
      <c r="AT26" s="31">
        <v>8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1</v>
      </c>
      <c r="BL26" s="31">
        <v>0</v>
      </c>
      <c r="BM26" s="31">
        <v>1</v>
      </c>
      <c r="BN26" s="31">
        <v>1</v>
      </c>
      <c r="BO26" s="31">
        <v>0</v>
      </c>
      <c r="BP26" s="31">
        <v>0</v>
      </c>
      <c r="BQ26" s="31">
        <v>0</v>
      </c>
      <c r="BR26" s="31">
        <v>0</v>
      </c>
      <c r="BS26" s="31">
        <v>1</v>
      </c>
      <c r="BT26" s="31">
        <v>0</v>
      </c>
      <c r="BU26" s="31">
        <v>2</v>
      </c>
      <c r="BV26" s="31">
        <v>11</v>
      </c>
      <c r="BW26" s="31">
        <v>1</v>
      </c>
      <c r="BX26" s="31">
        <v>1</v>
      </c>
      <c r="BY26" s="31">
        <v>6</v>
      </c>
      <c r="BZ26" s="31">
        <v>1</v>
      </c>
      <c r="CA26" s="31">
        <v>17</v>
      </c>
      <c r="CB26" s="31">
        <v>0</v>
      </c>
      <c r="CC26" s="31">
        <v>10</v>
      </c>
      <c r="CD26" s="31">
        <v>22</v>
      </c>
      <c r="CE26" s="31">
        <v>0</v>
      </c>
      <c r="CF26" s="31">
        <v>0</v>
      </c>
      <c r="CG26" s="31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</row>
    <row r="27" spans="2:90" ht="20.100000000000001" customHeight="1" thickBot="1" x14ac:dyDescent="0.25">
      <c r="B27" s="6" t="s">
        <v>214</v>
      </c>
      <c r="C27" s="33">
        <v>9</v>
      </c>
      <c r="D27" s="33">
        <v>0</v>
      </c>
      <c r="E27" s="33">
        <v>8</v>
      </c>
      <c r="F27" s="33">
        <v>36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4</v>
      </c>
      <c r="X27" s="33">
        <v>0</v>
      </c>
      <c r="Y27" s="33">
        <v>4</v>
      </c>
      <c r="Z27" s="33">
        <v>7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2</v>
      </c>
      <c r="AR27" s="33">
        <v>0</v>
      </c>
      <c r="AS27" s="33">
        <v>3</v>
      </c>
      <c r="AT27" s="33">
        <v>7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1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33">
        <v>0</v>
      </c>
      <c r="BP27" s="33">
        <v>0</v>
      </c>
      <c r="BQ27" s="33">
        <v>0</v>
      </c>
      <c r="BR27" s="33">
        <v>0</v>
      </c>
      <c r="BS27" s="33">
        <v>1</v>
      </c>
      <c r="BT27" s="33">
        <v>0</v>
      </c>
      <c r="BU27" s="33">
        <v>1</v>
      </c>
      <c r="BV27" s="33">
        <v>6</v>
      </c>
      <c r="BW27" s="33">
        <v>0</v>
      </c>
      <c r="BX27" s="33">
        <v>0</v>
      </c>
      <c r="BY27" s="33">
        <v>0</v>
      </c>
      <c r="BZ27" s="33">
        <v>0</v>
      </c>
      <c r="CA27" s="33">
        <v>2</v>
      </c>
      <c r="CB27" s="33">
        <v>0</v>
      </c>
      <c r="CC27" s="33">
        <v>0</v>
      </c>
      <c r="CD27" s="33">
        <v>15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</row>
    <row r="28" spans="2:90" ht="20.100000000000001" customHeight="1" thickBot="1" x14ac:dyDescent="0.25">
      <c r="B28" s="4" t="s">
        <v>215</v>
      </c>
      <c r="C28" s="33">
        <v>16</v>
      </c>
      <c r="D28" s="33">
        <v>0</v>
      </c>
      <c r="E28" s="33">
        <v>19</v>
      </c>
      <c r="F28" s="33">
        <v>61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1</v>
      </c>
      <c r="T28" s="33">
        <v>0</v>
      </c>
      <c r="U28" s="33">
        <v>3</v>
      </c>
      <c r="V28" s="33">
        <v>1</v>
      </c>
      <c r="W28" s="33">
        <v>6</v>
      </c>
      <c r="X28" s="33">
        <v>0</v>
      </c>
      <c r="Y28" s="33">
        <v>5</v>
      </c>
      <c r="Z28" s="33">
        <v>25</v>
      </c>
      <c r="AA28" s="33">
        <v>1</v>
      </c>
      <c r="AB28" s="33">
        <v>0</v>
      </c>
      <c r="AC28" s="33">
        <v>0</v>
      </c>
      <c r="AD28" s="33">
        <v>2</v>
      </c>
      <c r="AE28" s="33">
        <v>1</v>
      </c>
      <c r="AF28" s="33">
        <v>0</v>
      </c>
      <c r="AG28" s="33">
        <v>0</v>
      </c>
      <c r="AH28" s="33">
        <v>2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3</v>
      </c>
      <c r="AU28" s="33">
        <v>0</v>
      </c>
      <c r="AV28" s="33">
        <v>0</v>
      </c>
      <c r="AW28" s="33">
        <v>0</v>
      </c>
      <c r="AX28" s="33">
        <v>0</v>
      </c>
      <c r="AY28" s="33">
        <v>1</v>
      </c>
      <c r="AZ28" s="33">
        <v>0</v>
      </c>
      <c r="BA28" s="33">
        <v>1</v>
      </c>
      <c r="BB28" s="33">
        <v>1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  <c r="BQ28" s="33">
        <v>0</v>
      </c>
      <c r="BR28" s="33">
        <v>0</v>
      </c>
      <c r="BS28" s="33">
        <v>0</v>
      </c>
      <c r="BT28" s="33">
        <v>0</v>
      </c>
      <c r="BU28" s="33">
        <v>2</v>
      </c>
      <c r="BV28" s="33">
        <v>2</v>
      </c>
      <c r="BW28" s="33">
        <v>2</v>
      </c>
      <c r="BX28" s="33">
        <v>0</v>
      </c>
      <c r="BY28" s="33">
        <v>2</v>
      </c>
      <c r="BZ28" s="33">
        <v>4</v>
      </c>
      <c r="CA28" s="33">
        <v>4</v>
      </c>
      <c r="CB28" s="33">
        <v>0</v>
      </c>
      <c r="CC28" s="33">
        <v>6</v>
      </c>
      <c r="CD28" s="33">
        <v>21</v>
      </c>
      <c r="CE28" s="33">
        <v>0</v>
      </c>
      <c r="CF28" s="33">
        <v>0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</row>
    <row r="29" spans="2:90" ht="20.100000000000001" customHeight="1" thickBot="1" x14ac:dyDescent="0.25">
      <c r="B29" s="4" t="s">
        <v>216</v>
      </c>
      <c r="C29" s="32">
        <v>32</v>
      </c>
      <c r="D29" s="32">
        <v>2</v>
      </c>
      <c r="E29" s="32">
        <v>32</v>
      </c>
      <c r="F29" s="32">
        <v>121</v>
      </c>
      <c r="G29" s="32">
        <v>0</v>
      </c>
      <c r="H29" s="32">
        <v>0</v>
      </c>
      <c r="I29" s="32">
        <v>0</v>
      </c>
      <c r="J29" s="32">
        <v>2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2</v>
      </c>
      <c r="U29" s="32">
        <v>1</v>
      </c>
      <c r="V29" s="32">
        <v>2</v>
      </c>
      <c r="W29" s="32">
        <v>9</v>
      </c>
      <c r="X29" s="32">
        <v>0</v>
      </c>
      <c r="Y29" s="32">
        <v>9</v>
      </c>
      <c r="Z29" s="32">
        <v>54</v>
      </c>
      <c r="AA29" s="32">
        <v>0</v>
      </c>
      <c r="AB29" s="32">
        <v>0</v>
      </c>
      <c r="AC29" s="32">
        <v>0</v>
      </c>
      <c r="AD29" s="32">
        <v>0</v>
      </c>
      <c r="AE29" s="32">
        <v>1</v>
      </c>
      <c r="AF29" s="32">
        <v>0</v>
      </c>
      <c r="AG29" s="32">
        <v>0</v>
      </c>
      <c r="AH29" s="32">
        <v>1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8</v>
      </c>
      <c r="AR29" s="32">
        <v>0</v>
      </c>
      <c r="AS29" s="32">
        <v>7</v>
      </c>
      <c r="AT29" s="32">
        <v>23</v>
      </c>
      <c r="AU29" s="32">
        <v>0</v>
      </c>
      <c r="AV29" s="32">
        <v>0</v>
      </c>
      <c r="AW29" s="32">
        <v>0</v>
      </c>
      <c r="AX29" s="32">
        <v>0</v>
      </c>
      <c r="AY29" s="32">
        <v>2</v>
      </c>
      <c r="AZ29" s="32">
        <v>0</v>
      </c>
      <c r="BA29" s="32">
        <v>1</v>
      </c>
      <c r="BB29" s="32">
        <v>1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3</v>
      </c>
      <c r="BT29" s="32">
        <v>0</v>
      </c>
      <c r="BU29" s="32">
        <v>5</v>
      </c>
      <c r="BV29" s="32">
        <v>15</v>
      </c>
      <c r="BW29" s="32">
        <v>1</v>
      </c>
      <c r="BX29" s="32">
        <v>0</v>
      </c>
      <c r="BY29" s="32">
        <v>0</v>
      </c>
      <c r="BZ29" s="32">
        <v>1</v>
      </c>
      <c r="CA29" s="32">
        <v>8</v>
      </c>
      <c r="CB29" s="32">
        <v>0</v>
      </c>
      <c r="CC29" s="32">
        <v>9</v>
      </c>
      <c r="CD29" s="32">
        <v>22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</row>
    <row r="30" spans="2:90" ht="20.100000000000001" customHeight="1" thickBot="1" x14ac:dyDescent="0.25">
      <c r="B30" s="4" t="s">
        <v>217</v>
      </c>
      <c r="C30" s="20">
        <v>8</v>
      </c>
      <c r="D30" s="20">
        <v>0</v>
      </c>
      <c r="E30" s="20">
        <v>8</v>
      </c>
      <c r="F30" s="20">
        <v>17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3</v>
      </c>
      <c r="X30" s="20">
        <v>0</v>
      </c>
      <c r="Y30" s="20">
        <v>7</v>
      </c>
      <c r="Z30" s="20">
        <v>5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1</v>
      </c>
      <c r="AR30" s="20">
        <v>0</v>
      </c>
      <c r="AS30" s="20">
        <v>0</v>
      </c>
      <c r="AT30" s="20">
        <v>3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1</v>
      </c>
      <c r="BX30" s="20">
        <v>0</v>
      </c>
      <c r="BY30" s="20">
        <v>1</v>
      </c>
      <c r="BZ30" s="20">
        <v>0</v>
      </c>
      <c r="CA30" s="20">
        <v>3</v>
      </c>
      <c r="CB30" s="20">
        <v>0</v>
      </c>
      <c r="CC30" s="20">
        <v>0</v>
      </c>
      <c r="CD30" s="20">
        <v>9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</row>
    <row r="31" spans="2:90" ht="20.100000000000001" customHeight="1" thickBot="1" x14ac:dyDescent="0.25">
      <c r="B31" s="4" t="s">
        <v>218</v>
      </c>
      <c r="C31" s="20">
        <v>19</v>
      </c>
      <c r="D31" s="20">
        <v>0</v>
      </c>
      <c r="E31" s="20">
        <v>10</v>
      </c>
      <c r="F31" s="20">
        <v>28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1</v>
      </c>
      <c r="W31" s="20">
        <v>13</v>
      </c>
      <c r="X31" s="20">
        <v>0</v>
      </c>
      <c r="Y31" s="20">
        <v>5</v>
      </c>
      <c r="Z31" s="20">
        <v>18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1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2</v>
      </c>
      <c r="AR31" s="20">
        <v>0</v>
      </c>
      <c r="AS31" s="20">
        <v>2</v>
      </c>
      <c r="AT31" s="20">
        <v>2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2</v>
      </c>
      <c r="BT31" s="20">
        <v>0</v>
      </c>
      <c r="BU31" s="20">
        <v>0</v>
      </c>
      <c r="BV31" s="20">
        <v>5</v>
      </c>
      <c r="BW31" s="20">
        <v>2</v>
      </c>
      <c r="BX31" s="20">
        <v>0</v>
      </c>
      <c r="BY31" s="20">
        <v>0</v>
      </c>
      <c r="BZ31" s="20">
        <v>2</v>
      </c>
      <c r="CA31" s="20">
        <v>0</v>
      </c>
      <c r="CB31" s="20">
        <v>0</v>
      </c>
      <c r="CC31" s="20">
        <v>2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</row>
    <row r="32" spans="2:90" ht="20.100000000000001" customHeight="1" thickBot="1" x14ac:dyDescent="0.25">
      <c r="B32" s="4" t="s">
        <v>219</v>
      </c>
      <c r="C32" s="20">
        <v>6</v>
      </c>
      <c r="D32" s="20">
        <v>0</v>
      </c>
      <c r="E32" s="20">
        <v>3</v>
      </c>
      <c r="F32" s="20">
        <v>19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7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1</v>
      </c>
      <c r="AR32" s="20">
        <v>0</v>
      </c>
      <c r="AS32" s="20">
        <v>0</v>
      </c>
      <c r="AT32" s="20">
        <v>5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1</v>
      </c>
      <c r="BX32" s="20">
        <v>0</v>
      </c>
      <c r="BY32" s="20">
        <v>2</v>
      </c>
      <c r="BZ32" s="20">
        <v>0</v>
      </c>
      <c r="CA32" s="20">
        <v>4</v>
      </c>
      <c r="CB32" s="20">
        <v>0</v>
      </c>
      <c r="CC32" s="20">
        <v>1</v>
      </c>
      <c r="CD32" s="20">
        <v>7</v>
      </c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  <c r="CL32" s="20">
        <v>0</v>
      </c>
    </row>
    <row r="33" spans="2:90" ht="20.100000000000001" customHeight="1" thickBot="1" x14ac:dyDescent="0.25">
      <c r="B33" s="4" t="s">
        <v>220</v>
      </c>
      <c r="C33" s="20">
        <v>4</v>
      </c>
      <c r="D33" s="20">
        <v>0</v>
      </c>
      <c r="E33" s="20">
        <v>3</v>
      </c>
      <c r="F33" s="20">
        <v>14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1</v>
      </c>
      <c r="X33" s="20">
        <v>0</v>
      </c>
      <c r="Y33" s="20">
        <v>0</v>
      </c>
      <c r="Z33" s="20">
        <v>3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4</v>
      </c>
      <c r="AU33" s="20">
        <v>0</v>
      </c>
      <c r="AV33" s="20">
        <v>0</v>
      </c>
      <c r="AW33" s="20">
        <v>0</v>
      </c>
      <c r="AX33" s="20">
        <v>0</v>
      </c>
      <c r="AY33" s="20">
        <v>1</v>
      </c>
      <c r="AZ33" s="20">
        <v>0</v>
      </c>
      <c r="BA33" s="20">
        <v>1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2</v>
      </c>
      <c r="CB33" s="20">
        <v>0</v>
      </c>
      <c r="CC33" s="20">
        <v>2</v>
      </c>
      <c r="CD33" s="20">
        <v>7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</row>
    <row r="34" spans="2:90" ht="20.100000000000001" customHeight="1" thickBot="1" x14ac:dyDescent="0.25">
      <c r="B34" s="4" t="s">
        <v>221</v>
      </c>
      <c r="C34" s="20">
        <v>35</v>
      </c>
      <c r="D34" s="20">
        <v>0</v>
      </c>
      <c r="E34" s="20">
        <v>31</v>
      </c>
      <c r="F34" s="20">
        <v>74</v>
      </c>
      <c r="G34" s="20">
        <v>0</v>
      </c>
      <c r="H34" s="20">
        <v>0</v>
      </c>
      <c r="I34" s="20">
        <v>0</v>
      </c>
      <c r="J34" s="20">
        <v>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4</v>
      </c>
      <c r="T34" s="20">
        <v>0</v>
      </c>
      <c r="U34" s="20">
        <v>1</v>
      </c>
      <c r="V34" s="20">
        <v>3</v>
      </c>
      <c r="W34" s="20">
        <v>13</v>
      </c>
      <c r="X34" s="20">
        <v>0</v>
      </c>
      <c r="Y34" s="20">
        <v>8</v>
      </c>
      <c r="Z34" s="20">
        <v>24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5</v>
      </c>
      <c r="AR34" s="20">
        <v>0</v>
      </c>
      <c r="AS34" s="20">
        <v>5</v>
      </c>
      <c r="AT34" s="20">
        <v>9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1</v>
      </c>
      <c r="BB34" s="20">
        <v>5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  <c r="BS34" s="20">
        <v>1</v>
      </c>
      <c r="BT34" s="20">
        <v>0</v>
      </c>
      <c r="BU34" s="20">
        <v>4</v>
      </c>
      <c r="BV34" s="20">
        <v>11</v>
      </c>
      <c r="BW34" s="20">
        <v>4</v>
      </c>
      <c r="BX34" s="20">
        <v>0</v>
      </c>
      <c r="BY34" s="20">
        <v>2</v>
      </c>
      <c r="BZ34" s="20">
        <v>2</v>
      </c>
      <c r="CA34" s="20">
        <v>8</v>
      </c>
      <c r="CB34" s="20">
        <v>0</v>
      </c>
      <c r="CC34" s="20">
        <v>10</v>
      </c>
      <c r="CD34" s="20">
        <v>19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  <c r="CL34" s="20">
        <v>0</v>
      </c>
    </row>
    <row r="35" spans="2:90" ht="20.100000000000001" customHeight="1" thickBot="1" x14ac:dyDescent="0.25">
      <c r="B35" s="4" t="s">
        <v>222</v>
      </c>
      <c r="C35" s="20">
        <v>6</v>
      </c>
      <c r="D35" s="20">
        <v>1</v>
      </c>
      <c r="E35" s="20">
        <v>2</v>
      </c>
      <c r="F35" s="20">
        <v>20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2</v>
      </c>
      <c r="T35" s="20">
        <v>0</v>
      </c>
      <c r="U35" s="20">
        <v>1</v>
      </c>
      <c r="V35" s="20">
        <v>2</v>
      </c>
      <c r="W35" s="20">
        <v>0</v>
      </c>
      <c r="X35" s="20">
        <v>1</v>
      </c>
      <c r="Y35" s="20">
        <v>0</v>
      </c>
      <c r="Z35" s="20">
        <v>6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1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2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1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</v>
      </c>
      <c r="BX35" s="20">
        <v>0</v>
      </c>
      <c r="BY35" s="20">
        <v>1</v>
      </c>
      <c r="BZ35" s="20">
        <v>1</v>
      </c>
      <c r="CA35" s="20">
        <v>3</v>
      </c>
      <c r="CB35" s="20">
        <v>0</v>
      </c>
      <c r="CC35" s="20">
        <v>0</v>
      </c>
      <c r="CD35" s="20">
        <v>7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</row>
    <row r="36" spans="2:90" ht="20.100000000000001" customHeight="1" thickBot="1" x14ac:dyDescent="0.25">
      <c r="B36" s="4" t="s">
        <v>223</v>
      </c>
      <c r="C36" s="20">
        <v>25</v>
      </c>
      <c r="D36" s="20">
        <v>0</v>
      </c>
      <c r="E36" s="20">
        <v>34</v>
      </c>
      <c r="F36" s="20">
        <v>80</v>
      </c>
      <c r="G36" s="20">
        <v>0</v>
      </c>
      <c r="H36" s="20">
        <v>0</v>
      </c>
      <c r="I36" s="20">
        <v>0</v>
      </c>
      <c r="J36" s="20">
        <v>2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8</v>
      </c>
      <c r="X36" s="20">
        <v>0</v>
      </c>
      <c r="Y36" s="20">
        <v>9</v>
      </c>
      <c r="Z36" s="20">
        <v>32</v>
      </c>
      <c r="AA36" s="20">
        <v>0</v>
      </c>
      <c r="AB36" s="20">
        <v>0</v>
      </c>
      <c r="AC36" s="20">
        <v>0</v>
      </c>
      <c r="AD36" s="20">
        <v>0</v>
      </c>
      <c r="AE36" s="20">
        <v>1</v>
      </c>
      <c r="AF36" s="20">
        <v>0</v>
      </c>
      <c r="AG36" s="20">
        <v>0</v>
      </c>
      <c r="AH36" s="20">
        <v>1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3</v>
      </c>
      <c r="AR36" s="20">
        <v>0</v>
      </c>
      <c r="AS36" s="20">
        <v>6</v>
      </c>
      <c r="AT36" s="20">
        <v>11</v>
      </c>
      <c r="AU36" s="20">
        <v>4</v>
      </c>
      <c r="AV36" s="20">
        <v>0</v>
      </c>
      <c r="AW36" s="20">
        <v>0</v>
      </c>
      <c r="AX36" s="20">
        <v>4</v>
      </c>
      <c r="AY36" s="20">
        <v>0</v>
      </c>
      <c r="AZ36" s="20">
        <v>0</v>
      </c>
      <c r="BA36" s="20">
        <v>1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2</v>
      </c>
      <c r="BT36" s="20">
        <v>0</v>
      </c>
      <c r="BU36" s="20">
        <v>2</v>
      </c>
      <c r="BV36" s="20">
        <v>7</v>
      </c>
      <c r="BW36" s="20">
        <v>1</v>
      </c>
      <c r="BX36" s="20">
        <v>0</v>
      </c>
      <c r="BY36" s="20">
        <v>0</v>
      </c>
      <c r="BZ36" s="20">
        <v>1</v>
      </c>
      <c r="CA36" s="20">
        <v>6</v>
      </c>
      <c r="CB36" s="20">
        <v>0</v>
      </c>
      <c r="CC36" s="20">
        <v>16</v>
      </c>
      <c r="CD36" s="20">
        <v>22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</row>
    <row r="37" spans="2:90" ht="20.100000000000001" customHeight="1" thickBot="1" x14ac:dyDescent="0.25">
      <c r="B37" s="4" t="s">
        <v>224</v>
      </c>
      <c r="C37" s="20">
        <v>46</v>
      </c>
      <c r="D37" s="20">
        <v>3</v>
      </c>
      <c r="E37" s="20">
        <v>37</v>
      </c>
      <c r="F37" s="20">
        <v>165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1</v>
      </c>
      <c r="T37" s="20">
        <v>2</v>
      </c>
      <c r="U37" s="20">
        <v>1</v>
      </c>
      <c r="V37" s="20">
        <v>7</v>
      </c>
      <c r="W37" s="20">
        <v>25</v>
      </c>
      <c r="X37" s="20">
        <v>0</v>
      </c>
      <c r="Y37" s="20">
        <v>13</v>
      </c>
      <c r="Z37" s="20">
        <v>65</v>
      </c>
      <c r="AA37" s="20">
        <v>0</v>
      </c>
      <c r="AB37" s="20">
        <v>0</v>
      </c>
      <c r="AC37" s="20">
        <v>0</v>
      </c>
      <c r="AD37" s="20">
        <v>0</v>
      </c>
      <c r="AE37" s="20">
        <v>1</v>
      </c>
      <c r="AF37" s="20">
        <v>0</v>
      </c>
      <c r="AG37" s="20">
        <v>0</v>
      </c>
      <c r="AH37" s="20">
        <v>3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1</v>
      </c>
      <c r="AP37" s="20">
        <v>1</v>
      </c>
      <c r="AQ37" s="20">
        <v>5</v>
      </c>
      <c r="AR37" s="20">
        <v>0</v>
      </c>
      <c r="AS37" s="20">
        <v>3</v>
      </c>
      <c r="AT37" s="20">
        <v>23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1</v>
      </c>
      <c r="BT37" s="20">
        <v>0</v>
      </c>
      <c r="BU37" s="20">
        <v>0</v>
      </c>
      <c r="BV37" s="20">
        <v>8</v>
      </c>
      <c r="BW37" s="20">
        <v>1</v>
      </c>
      <c r="BX37" s="20">
        <v>1</v>
      </c>
      <c r="BY37" s="20">
        <v>3</v>
      </c>
      <c r="BZ37" s="20">
        <v>5</v>
      </c>
      <c r="CA37" s="20">
        <v>12</v>
      </c>
      <c r="CB37" s="20">
        <v>0</v>
      </c>
      <c r="CC37" s="20">
        <v>16</v>
      </c>
      <c r="CD37" s="20">
        <v>53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</row>
    <row r="38" spans="2:90" ht="20.100000000000001" customHeight="1" thickBot="1" x14ac:dyDescent="0.25">
      <c r="B38" s="4" t="s">
        <v>225</v>
      </c>
      <c r="C38" s="20">
        <v>6</v>
      </c>
      <c r="D38" s="20">
        <v>1</v>
      </c>
      <c r="E38" s="20">
        <v>5</v>
      </c>
      <c r="F38" s="20">
        <v>54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1</v>
      </c>
      <c r="T38" s="20">
        <v>1</v>
      </c>
      <c r="U38" s="20">
        <v>1</v>
      </c>
      <c r="V38" s="20">
        <v>2</v>
      </c>
      <c r="W38" s="20">
        <v>3</v>
      </c>
      <c r="X38" s="20">
        <v>0</v>
      </c>
      <c r="Y38" s="20">
        <v>3</v>
      </c>
      <c r="Z38" s="20">
        <v>23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1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2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2</v>
      </c>
      <c r="CB38" s="20">
        <v>0</v>
      </c>
      <c r="CC38" s="20">
        <v>1</v>
      </c>
      <c r="CD38" s="20">
        <v>26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</row>
    <row r="39" spans="2:90" ht="20.100000000000001" customHeight="1" thickBot="1" x14ac:dyDescent="0.25">
      <c r="B39" s="4" t="s">
        <v>226</v>
      </c>
      <c r="C39" s="20">
        <v>22</v>
      </c>
      <c r="D39" s="20">
        <v>0</v>
      </c>
      <c r="E39" s="20">
        <v>17</v>
      </c>
      <c r="F39" s="20">
        <v>94</v>
      </c>
      <c r="G39" s="20">
        <v>0</v>
      </c>
      <c r="H39" s="20">
        <v>0</v>
      </c>
      <c r="I39" s="20">
        <v>0</v>
      </c>
      <c r="J39" s="20">
        <v>1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1</v>
      </c>
      <c r="T39" s="20">
        <v>0</v>
      </c>
      <c r="U39" s="20">
        <v>1</v>
      </c>
      <c r="V39" s="20">
        <v>1</v>
      </c>
      <c r="W39" s="20">
        <v>11</v>
      </c>
      <c r="X39" s="20">
        <v>0</v>
      </c>
      <c r="Y39" s="20">
        <v>9</v>
      </c>
      <c r="Z39" s="20">
        <v>43</v>
      </c>
      <c r="AA39" s="20">
        <v>0</v>
      </c>
      <c r="AB39" s="20">
        <v>0</v>
      </c>
      <c r="AC39" s="20">
        <v>0</v>
      </c>
      <c r="AD39" s="20">
        <v>0</v>
      </c>
      <c r="AE39" s="20">
        <v>1</v>
      </c>
      <c r="AF39" s="20">
        <v>0</v>
      </c>
      <c r="AG39" s="20">
        <v>0</v>
      </c>
      <c r="AH39" s="20">
        <v>1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4</v>
      </c>
      <c r="AR39" s="20">
        <v>0</v>
      </c>
      <c r="AS39" s="20">
        <v>4</v>
      </c>
      <c r="AT39" s="20">
        <v>14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1</v>
      </c>
      <c r="BV39" s="20">
        <v>0</v>
      </c>
      <c r="BW39" s="20">
        <v>0</v>
      </c>
      <c r="BX39" s="20">
        <v>0</v>
      </c>
      <c r="BY39" s="20">
        <v>1</v>
      </c>
      <c r="BZ39" s="20">
        <v>0</v>
      </c>
      <c r="CA39" s="20">
        <v>5</v>
      </c>
      <c r="CB39" s="20">
        <v>0</v>
      </c>
      <c r="CC39" s="20">
        <v>1</v>
      </c>
      <c r="CD39" s="20">
        <v>34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</row>
    <row r="40" spans="2:90" ht="20.100000000000001" customHeight="1" thickBot="1" x14ac:dyDescent="0.25">
      <c r="B40" s="4" t="s">
        <v>227</v>
      </c>
      <c r="C40" s="20">
        <v>51</v>
      </c>
      <c r="D40" s="20">
        <v>0</v>
      </c>
      <c r="E40" s="20">
        <v>58</v>
      </c>
      <c r="F40" s="20">
        <v>423</v>
      </c>
      <c r="G40" s="20">
        <v>0</v>
      </c>
      <c r="H40" s="20">
        <v>0</v>
      </c>
      <c r="I40" s="20">
        <v>0</v>
      </c>
      <c r="J40" s="20">
        <v>1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4</v>
      </c>
      <c r="V40" s="20">
        <v>3</v>
      </c>
      <c r="W40" s="20">
        <v>21</v>
      </c>
      <c r="X40" s="20">
        <v>0</v>
      </c>
      <c r="Y40" s="20">
        <v>22</v>
      </c>
      <c r="Z40" s="20">
        <v>143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2</v>
      </c>
      <c r="AN40" s="20">
        <v>0</v>
      </c>
      <c r="AO40" s="20">
        <v>2</v>
      </c>
      <c r="AP40" s="20">
        <v>3</v>
      </c>
      <c r="AQ40" s="20">
        <v>7</v>
      </c>
      <c r="AR40" s="20">
        <v>0</v>
      </c>
      <c r="AS40" s="20">
        <v>13</v>
      </c>
      <c r="AT40" s="20">
        <v>65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13</v>
      </c>
      <c r="BS40" s="20">
        <v>1</v>
      </c>
      <c r="BT40" s="20">
        <v>0</v>
      </c>
      <c r="BU40" s="20">
        <v>0</v>
      </c>
      <c r="BV40" s="20">
        <v>20</v>
      </c>
      <c r="BW40" s="20">
        <v>3</v>
      </c>
      <c r="BX40" s="20">
        <v>0</v>
      </c>
      <c r="BY40" s="20">
        <v>2</v>
      </c>
      <c r="BZ40" s="20">
        <v>10</v>
      </c>
      <c r="CA40" s="20">
        <v>17</v>
      </c>
      <c r="CB40" s="20">
        <v>0</v>
      </c>
      <c r="CC40" s="20">
        <v>15</v>
      </c>
      <c r="CD40" s="20">
        <v>165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</row>
    <row r="41" spans="2:90" ht="20.100000000000001" customHeight="1" thickBot="1" x14ac:dyDescent="0.25">
      <c r="B41" s="4" t="s">
        <v>228</v>
      </c>
      <c r="C41" s="20">
        <v>432</v>
      </c>
      <c r="D41" s="20">
        <v>6</v>
      </c>
      <c r="E41" s="20">
        <v>366</v>
      </c>
      <c r="F41" s="20">
        <v>1268</v>
      </c>
      <c r="G41" s="20">
        <v>2</v>
      </c>
      <c r="H41" s="20">
        <v>0</v>
      </c>
      <c r="I41" s="20">
        <v>2</v>
      </c>
      <c r="J41" s="20">
        <v>8</v>
      </c>
      <c r="K41" s="20">
        <v>3</v>
      </c>
      <c r="L41" s="20">
        <v>0</v>
      </c>
      <c r="M41" s="20">
        <v>2</v>
      </c>
      <c r="N41" s="20">
        <v>4</v>
      </c>
      <c r="O41" s="20">
        <v>0</v>
      </c>
      <c r="P41" s="20">
        <v>0</v>
      </c>
      <c r="Q41" s="20">
        <v>0</v>
      </c>
      <c r="R41" s="20">
        <v>0</v>
      </c>
      <c r="S41" s="20">
        <v>29</v>
      </c>
      <c r="T41" s="20">
        <v>4</v>
      </c>
      <c r="U41" s="20">
        <v>30</v>
      </c>
      <c r="V41" s="20">
        <v>19</v>
      </c>
      <c r="W41" s="20">
        <v>128</v>
      </c>
      <c r="X41" s="20">
        <v>1</v>
      </c>
      <c r="Y41" s="20">
        <v>119</v>
      </c>
      <c r="Z41" s="20">
        <v>478</v>
      </c>
      <c r="AA41" s="20">
        <v>1</v>
      </c>
      <c r="AB41" s="20">
        <v>0</v>
      </c>
      <c r="AC41" s="20">
        <v>2</v>
      </c>
      <c r="AD41" s="20">
        <v>0</v>
      </c>
      <c r="AE41" s="20">
        <v>2</v>
      </c>
      <c r="AF41" s="20">
        <v>0</v>
      </c>
      <c r="AG41" s="20">
        <v>8</v>
      </c>
      <c r="AH41" s="20">
        <v>12</v>
      </c>
      <c r="AI41" s="20">
        <v>0</v>
      </c>
      <c r="AJ41" s="20">
        <v>0</v>
      </c>
      <c r="AK41" s="20">
        <v>0</v>
      </c>
      <c r="AL41" s="20">
        <v>0</v>
      </c>
      <c r="AM41" s="20">
        <v>8</v>
      </c>
      <c r="AN41" s="20">
        <v>1</v>
      </c>
      <c r="AO41" s="20">
        <v>6</v>
      </c>
      <c r="AP41" s="20">
        <v>11</v>
      </c>
      <c r="AQ41" s="20">
        <v>74</v>
      </c>
      <c r="AR41" s="20">
        <v>0</v>
      </c>
      <c r="AS41" s="20">
        <v>59</v>
      </c>
      <c r="AT41" s="20">
        <v>184</v>
      </c>
      <c r="AU41" s="20">
        <v>1</v>
      </c>
      <c r="AV41" s="20">
        <v>0</v>
      </c>
      <c r="AW41" s="20">
        <v>0</v>
      </c>
      <c r="AX41" s="20">
        <v>1</v>
      </c>
      <c r="AY41" s="20">
        <v>25</v>
      </c>
      <c r="AZ41" s="20">
        <v>0</v>
      </c>
      <c r="BA41" s="20">
        <v>15</v>
      </c>
      <c r="BB41" s="20">
        <v>45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3</v>
      </c>
      <c r="BL41" s="20">
        <v>0</v>
      </c>
      <c r="BM41" s="20">
        <v>2</v>
      </c>
      <c r="BN41" s="20">
        <v>5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2</v>
      </c>
      <c r="BV41" s="20">
        <v>8</v>
      </c>
      <c r="BW41" s="20">
        <v>18</v>
      </c>
      <c r="BX41" s="20">
        <v>0</v>
      </c>
      <c r="BY41" s="20">
        <v>16</v>
      </c>
      <c r="BZ41" s="20">
        <v>23</v>
      </c>
      <c r="CA41" s="20">
        <v>136</v>
      </c>
      <c r="CB41" s="20">
        <v>0</v>
      </c>
      <c r="CC41" s="20">
        <v>101</v>
      </c>
      <c r="CD41" s="20">
        <v>467</v>
      </c>
      <c r="CE41" s="20">
        <v>1</v>
      </c>
      <c r="CF41" s="20">
        <v>0</v>
      </c>
      <c r="CG41" s="20">
        <v>1</v>
      </c>
      <c r="CH41" s="20">
        <v>0</v>
      </c>
      <c r="CI41" s="20">
        <v>1</v>
      </c>
      <c r="CJ41" s="20">
        <v>0</v>
      </c>
      <c r="CK41" s="20">
        <v>1</v>
      </c>
      <c r="CL41" s="20">
        <v>3</v>
      </c>
    </row>
    <row r="42" spans="2:90" ht="20.100000000000001" customHeight="1" thickBot="1" x14ac:dyDescent="0.25">
      <c r="B42" s="4" t="s">
        <v>229</v>
      </c>
      <c r="C42" s="20">
        <v>80</v>
      </c>
      <c r="D42" s="20">
        <v>1</v>
      </c>
      <c r="E42" s="20">
        <v>65</v>
      </c>
      <c r="F42" s="20">
        <v>233</v>
      </c>
      <c r="G42" s="20">
        <v>0</v>
      </c>
      <c r="H42" s="20">
        <v>0</v>
      </c>
      <c r="I42" s="20">
        <v>0</v>
      </c>
      <c r="J42" s="20">
        <v>2</v>
      </c>
      <c r="K42" s="20">
        <v>0</v>
      </c>
      <c r="L42" s="20">
        <v>0</v>
      </c>
      <c r="M42" s="20">
        <v>1</v>
      </c>
      <c r="N42" s="20">
        <v>3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1</v>
      </c>
      <c r="U42" s="20">
        <v>5</v>
      </c>
      <c r="V42" s="20">
        <v>0</v>
      </c>
      <c r="W42" s="20">
        <v>33</v>
      </c>
      <c r="X42" s="20">
        <v>0</v>
      </c>
      <c r="Y42" s="20">
        <v>21</v>
      </c>
      <c r="Z42" s="20">
        <v>86</v>
      </c>
      <c r="AA42" s="20">
        <v>0</v>
      </c>
      <c r="AB42" s="20">
        <v>0</v>
      </c>
      <c r="AC42" s="20">
        <v>0</v>
      </c>
      <c r="AD42" s="20">
        <v>0</v>
      </c>
      <c r="AE42" s="20">
        <v>1</v>
      </c>
      <c r="AF42" s="20">
        <v>0</v>
      </c>
      <c r="AG42" s="20">
        <v>3</v>
      </c>
      <c r="AH42" s="20">
        <v>2</v>
      </c>
      <c r="AI42" s="20">
        <v>0</v>
      </c>
      <c r="AJ42" s="20">
        <v>0</v>
      </c>
      <c r="AK42" s="20">
        <v>0</v>
      </c>
      <c r="AL42" s="20">
        <v>0</v>
      </c>
      <c r="AM42" s="20">
        <v>3</v>
      </c>
      <c r="AN42" s="20">
        <v>0</v>
      </c>
      <c r="AO42" s="20">
        <v>3</v>
      </c>
      <c r="AP42" s="20">
        <v>3</v>
      </c>
      <c r="AQ42" s="20">
        <v>12</v>
      </c>
      <c r="AR42" s="20">
        <v>0</v>
      </c>
      <c r="AS42" s="20">
        <v>7</v>
      </c>
      <c r="AT42" s="20">
        <v>35</v>
      </c>
      <c r="AU42" s="20">
        <v>0</v>
      </c>
      <c r="AV42" s="20">
        <v>0</v>
      </c>
      <c r="AW42" s="20">
        <v>0</v>
      </c>
      <c r="AX42" s="20">
        <v>0</v>
      </c>
      <c r="AY42" s="20">
        <v>3</v>
      </c>
      <c r="AZ42" s="20">
        <v>0</v>
      </c>
      <c r="BA42" s="20">
        <v>3</v>
      </c>
      <c r="BB42" s="20">
        <v>3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1</v>
      </c>
      <c r="BV42" s="20">
        <v>0</v>
      </c>
      <c r="BW42" s="20">
        <v>1</v>
      </c>
      <c r="BX42" s="20">
        <v>0</v>
      </c>
      <c r="BY42" s="20">
        <v>2</v>
      </c>
      <c r="BZ42" s="20">
        <v>6</v>
      </c>
      <c r="CA42" s="20">
        <v>26</v>
      </c>
      <c r="CB42" s="20">
        <v>0</v>
      </c>
      <c r="CC42" s="20">
        <v>18</v>
      </c>
      <c r="CD42" s="20">
        <v>93</v>
      </c>
      <c r="CE42" s="20">
        <v>1</v>
      </c>
      <c r="CF42" s="20">
        <v>0</v>
      </c>
      <c r="CG42" s="20">
        <v>1</v>
      </c>
      <c r="CH42" s="20">
        <v>0</v>
      </c>
      <c r="CI42" s="20">
        <v>0</v>
      </c>
      <c r="CJ42" s="20">
        <v>0</v>
      </c>
      <c r="CK42" s="20">
        <v>0</v>
      </c>
      <c r="CL42" s="20">
        <v>0</v>
      </c>
    </row>
    <row r="43" spans="2:90" ht="20.100000000000001" customHeight="1" thickBot="1" x14ac:dyDescent="0.25">
      <c r="B43" s="4" t="s">
        <v>230</v>
      </c>
      <c r="C43" s="20">
        <v>42</v>
      </c>
      <c r="D43" s="20">
        <v>0</v>
      </c>
      <c r="E43" s="20">
        <v>46</v>
      </c>
      <c r="F43" s="20">
        <v>145</v>
      </c>
      <c r="G43" s="20">
        <v>0</v>
      </c>
      <c r="H43" s="20">
        <v>0</v>
      </c>
      <c r="I43" s="20">
        <v>0</v>
      </c>
      <c r="J43" s="20">
        <v>1</v>
      </c>
      <c r="K43" s="20">
        <v>1</v>
      </c>
      <c r="L43" s="20">
        <v>0</v>
      </c>
      <c r="M43" s="20">
        <v>1</v>
      </c>
      <c r="N43" s="20">
        <v>5</v>
      </c>
      <c r="O43" s="20">
        <v>0</v>
      </c>
      <c r="P43" s="20">
        <v>0</v>
      </c>
      <c r="Q43" s="20">
        <v>0</v>
      </c>
      <c r="R43" s="20">
        <v>0</v>
      </c>
      <c r="S43" s="20">
        <v>2</v>
      </c>
      <c r="T43" s="20">
        <v>0</v>
      </c>
      <c r="U43" s="20">
        <v>1</v>
      </c>
      <c r="V43" s="20">
        <v>4</v>
      </c>
      <c r="W43" s="20">
        <v>15</v>
      </c>
      <c r="X43" s="20">
        <v>0</v>
      </c>
      <c r="Y43" s="20">
        <v>16</v>
      </c>
      <c r="Z43" s="20">
        <v>47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1</v>
      </c>
      <c r="AI43" s="20">
        <v>0</v>
      </c>
      <c r="AJ43" s="20">
        <v>0</v>
      </c>
      <c r="AK43" s="20">
        <v>0</v>
      </c>
      <c r="AL43" s="20">
        <v>0</v>
      </c>
      <c r="AM43" s="20">
        <v>3</v>
      </c>
      <c r="AN43" s="20">
        <v>0</v>
      </c>
      <c r="AO43" s="20">
        <v>4</v>
      </c>
      <c r="AP43" s="20">
        <v>3</v>
      </c>
      <c r="AQ43" s="20">
        <v>5</v>
      </c>
      <c r="AR43" s="20">
        <v>0</v>
      </c>
      <c r="AS43" s="20">
        <v>7</v>
      </c>
      <c r="AT43" s="20">
        <v>28</v>
      </c>
      <c r="AU43" s="20">
        <v>4</v>
      </c>
      <c r="AV43" s="20">
        <v>0</v>
      </c>
      <c r="AW43" s="20">
        <v>3</v>
      </c>
      <c r="AX43" s="20">
        <v>1</v>
      </c>
      <c r="AY43" s="20">
        <v>0</v>
      </c>
      <c r="AZ43" s="20">
        <v>0</v>
      </c>
      <c r="BA43" s="20">
        <v>0</v>
      </c>
      <c r="BB43" s="20">
        <v>1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1</v>
      </c>
      <c r="BW43" s="20">
        <v>1</v>
      </c>
      <c r="BX43" s="20">
        <v>0</v>
      </c>
      <c r="BY43" s="20">
        <v>3</v>
      </c>
      <c r="BZ43" s="20">
        <v>2</v>
      </c>
      <c r="CA43" s="20">
        <v>11</v>
      </c>
      <c r="CB43" s="20">
        <v>0</v>
      </c>
      <c r="CC43" s="20">
        <v>11</v>
      </c>
      <c r="CD43" s="20">
        <v>50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1</v>
      </c>
    </row>
    <row r="44" spans="2:90" ht="20.100000000000001" customHeight="1" thickBot="1" x14ac:dyDescent="0.25">
      <c r="B44" s="4" t="s">
        <v>231</v>
      </c>
      <c r="C44" s="20">
        <v>82</v>
      </c>
      <c r="D44" s="20">
        <v>6</v>
      </c>
      <c r="E44" s="20">
        <v>78</v>
      </c>
      <c r="F44" s="20">
        <v>336</v>
      </c>
      <c r="G44" s="20">
        <v>0</v>
      </c>
      <c r="H44" s="20">
        <v>0</v>
      </c>
      <c r="I44" s="20">
        <v>0</v>
      </c>
      <c r="J44" s="20">
        <v>3</v>
      </c>
      <c r="K44" s="20">
        <v>0</v>
      </c>
      <c r="L44" s="20">
        <v>0</v>
      </c>
      <c r="M44" s="20">
        <v>0</v>
      </c>
      <c r="N44" s="20">
        <v>1</v>
      </c>
      <c r="O44" s="20">
        <v>0</v>
      </c>
      <c r="P44" s="20">
        <v>0</v>
      </c>
      <c r="Q44" s="20">
        <v>0</v>
      </c>
      <c r="R44" s="20">
        <v>0</v>
      </c>
      <c r="S44" s="20">
        <v>3</v>
      </c>
      <c r="T44" s="20">
        <v>4</v>
      </c>
      <c r="U44" s="20">
        <v>6</v>
      </c>
      <c r="V44" s="20">
        <v>2</v>
      </c>
      <c r="W44" s="20">
        <v>35</v>
      </c>
      <c r="X44" s="20">
        <v>0</v>
      </c>
      <c r="Y44" s="20">
        <v>27</v>
      </c>
      <c r="Z44" s="20">
        <v>128</v>
      </c>
      <c r="AA44" s="20">
        <v>0</v>
      </c>
      <c r="AB44" s="20">
        <v>0</v>
      </c>
      <c r="AC44" s="20">
        <v>0</v>
      </c>
      <c r="AD44" s="20">
        <v>0</v>
      </c>
      <c r="AE44" s="20">
        <v>1</v>
      </c>
      <c r="AF44" s="20">
        <v>0</v>
      </c>
      <c r="AG44" s="20">
        <v>2</v>
      </c>
      <c r="AH44" s="20">
        <v>5</v>
      </c>
      <c r="AI44" s="20">
        <v>0</v>
      </c>
      <c r="AJ44" s="20">
        <v>0</v>
      </c>
      <c r="AK44" s="20">
        <v>0</v>
      </c>
      <c r="AL44" s="20">
        <v>0</v>
      </c>
      <c r="AM44" s="20">
        <v>1</v>
      </c>
      <c r="AN44" s="20">
        <v>0</v>
      </c>
      <c r="AO44" s="20">
        <v>1</v>
      </c>
      <c r="AP44" s="20">
        <v>5</v>
      </c>
      <c r="AQ44" s="20">
        <v>11</v>
      </c>
      <c r="AR44" s="20">
        <v>0</v>
      </c>
      <c r="AS44" s="20">
        <v>15</v>
      </c>
      <c r="AT44" s="20">
        <v>59</v>
      </c>
      <c r="AU44" s="20">
        <v>0</v>
      </c>
      <c r="AV44" s="20">
        <v>0</v>
      </c>
      <c r="AW44" s="20">
        <v>0</v>
      </c>
      <c r="AX44" s="20">
        <v>0</v>
      </c>
      <c r="AY44" s="20">
        <v>1</v>
      </c>
      <c r="AZ44" s="20">
        <v>0</v>
      </c>
      <c r="BA44" s="20">
        <v>0</v>
      </c>
      <c r="BB44" s="20">
        <v>4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3</v>
      </c>
      <c r="BW44" s="20">
        <v>3</v>
      </c>
      <c r="BX44" s="20">
        <v>2</v>
      </c>
      <c r="BY44" s="20">
        <v>5</v>
      </c>
      <c r="BZ44" s="20">
        <v>4</v>
      </c>
      <c r="CA44" s="20">
        <v>27</v>
      </c>
      <c r="CB44" s="20">
        <v>0</v>
      </c>
      <c r="CC44" s="20">
        <v>22</v>
      </c>
      <c r="CD44" s="20">
        <v>122</v>
      </c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0</v>
      </c>
      <c r="CL44" s="20">
        <v>0</v>
      </c>
    </row>
    <row r="45" spans="2:90" ht="20.100000000000001" customHeight="1" thickBot="1" x14ac:dyDescent="0.25">
      <c r="B45" s="4" t="s">
        <v>232</v>
      </c>
      <c r="C45" s="20">
        <v>199</v>
      </c>
      <c r="D45" s="20">
        <v>4</v>
      </c>
      <c r="E45" s="20">
        <v>210</v>
      </c>
      <c r="F45" s="20">
        <v>672</v>
      </c>
      <c r="G45" s="20">
        <v>0</v>
      </c>
      <c r="H45" s="20">
        <v>0</v>
      </c>
      <c r="I45" s="20">
        <v>2</v>
      </c>
      <c r="J45" s="20">
        <v>8</v>
      </c>
      <c r="K45" s="20">
        <v>3</v>
      </c>
      <c r="L45" s="20">
        <v>0</v>
      </c>
      <c r="M45" s="20">
        <v>5</v>
      </c>
      <c r="N45" s="20">
        <v>2</v>
      </c>
      <c r="O45" s="20">
        <v>0</v>
      </c>
      <c r="P45" s="20">
        <v>0</v>
      </c>
      <c r="Q45" s="20">
        <v>0</v>
      </c>
      <c r="R45" s="20">
        <v>0</v>
      </c>
      <c r="S45" s="20">
        <v>8</v>
      </c>
      <c r="T45" s="20">
        <v>0</v>
      </c>
      <c r="U45" s="20">
        <v>8</v>
      </c>
      <c r="V45" s="20">
        <v>11</v>
      </c>
      <c r="W45" s="20">
        <v>68</v>
      </c>
      <c r="X45" s="20">
        <v>0</v>
      </c>
      <c r="Y45" s="20">
        <v>57</v>
      </c>
      <c r="Z45" s="20">
        <v>272</v>
      </c>
      <c r="AA45" s="20">
        <v>2</v>
      </c>
      <c r="AB45" s="20">
        <v>0</v>
      </c>
      <c r="AC45" s="20">
        <v>1</v>
      </c>
      <c r="AD45" s="20">
        <v>3</v>
      </c>
      <c r="AE45" s="20">
        <v>8</v>
      </c>
      <c r="AF45" s="20">
        <v>0</v>
      </c>
      <c r="AG45" s="20">
        <v>2</v>
      </c>
      <c r="AH45" s="20">
        <v>16</v>
      </c>
      <c r="AI45" s="20">
        <v>0</v>
      </c>
      <c r="AJ45" s="20">
        <v>0</v>
      </c>
      <c r="AK45" s="20">
        <v>0</v>
      </c>
      <c r="AL45" s="20">
        <v>0</v>
      </c>
      <c r="AM45" s="20">
        <v>3</v>
      </c>
      <c r="AN45" s="20">
        <v>2</v>
      </c>
      <c r="AO45" s="20">
        <v>4</v>
      </c>
      <c r="AP45" s="20">
        <v>11</v>
      </c>
      <c r="AQ45" s="20">
        <v>28</v>
      </c>
      <c r="AR45" s="20">
        <v>0</v>
      </c>
      <c r="AS45" s="20">
        <v>35</v>
      </c>
      <c r="AT45" s="20">
        <v>84</v>
      </c>
      <c r="AU45" s="20">
        <v>4</v>
      </c>
      <c r="AV45" s="20">
        <v>0</v>
      </c>
      <c r="AW45" s="20">
        <v>0</v>
      </c>
      <c r="AX45" s="20">
        <v>4</v>
      </c>
      <c r="AY45" s="20">
        <v>1</v>
      </c>
      <c r="AZ45" s="20">
        <v>0</v>
      </c>
      <c r="BA45" s="20">
        <v>0</v>
      </c>
      <c r="BB45" s="20">
        <v>3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5</v>
      </c>
      <c r="BT45" s="20">
        <v>0</v>
      </c>
      <c r="BU45" s="20">
        <v>8</v>
      </c>
      <c r="BV45" s="20">
        <v>29</v>
      </c>
      <c r="BW45" s="20">
        <v>8</v>
      </c>
      <c r="BX45" s="20">
        <v>2</v>
      </c>
      <c r="BY45" s="20">
        <v>8</v>
      </c>
      <c r="BZ45" s="20">
        <v>17</v>
      </c>
      <c r="CA45" s="20">
        <v>61</v>
      </c>
      <c r="CB45" s="20">
        <v>0</v>
      </c>
      <c r="CC45" s="20">
        <v>80</v>
      </c>
      <c r="CD45" s="20">
        <v>212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</row>
    <row r="46" spans="2:90" ht="20.100000000000001" customHeight="1" thickBot="1" x14ac:dyDescent="0.25">
      <c r="B46" s="4" t="s">
        <v>233</v>
      </c>
      <c r="C46" s="20">
        <v>63</v>
      </c>
      <c r="D46" s="20">
        <v>3</v>
      </c>
      <c r="E46" s="20">
        <v>67</v>
      </c>
      <c r="F46" s="20">
        <v>211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7</v>
      </c>
      <c r="T46" s="20">
        <v>3</v>
      </c>
      <c r="U46" s="20">
        <v>7</v>
      </c>
      <c r="V46" s="20">
        <v>3</v>
      </c>
      <c r="W46" s="20">
        <v>18</v>
      </c>
      <c r="X46" s="20">
        <v>0</v>
      </c>
      <c r="Y46" s="20">
        <v>18</v>
      </c>
      <c r="Z46" s="20">
        <v>56</v>
      </c>
      <c r="AA46" s="20">
        <v>0</v>
      </c>
      <c r="AB46" s="20">
        <v>0</v>
      </c>
      <c r="AC46" s="20">
        <v>0</v>
      </c>
      <c r="AD46" s="20">
        <v>0</v>
      </c>
      <c r="AE46" s="20">
        <v>1</v>
      </c>
      <c r="AF46" s="20">
        <v>0</v>
      </c>
      <c r="AG46" s="20">
        <v>1</v>
      </c>
      <c r="AH46" s="20">
        <v>4</v>
      </c>
      <c r="AI46" s="20">
        <v>0</v>
      </c>
      <c r="AJ46" s="20">
        <v>0</v>
      </c>
      <c r="AK46" s="20">
        <v>0</v>
      </c>
      <c r="AL46" s="20">
        <v>0</v>
      </c>
      <c r="AM46" s="20">
        <v>2</v>
      </c>
      <c r="AN46" s="20">
        <v>0</v>
      </c>
      <c r="AO46" s="20">
        <v>5</v>
      </c>
      <c r="AP46" s="20">
        <v>58</v>
      </c>
      <c r="AQ46" s="20">
        <v>14</v>
      </c>
      <c r="AR46" s="20">
        <v>0</v>
      </c>
      <c r="AS46" s="20">
        <v>15</v>
      </c>
      <c r="AT46" s="20">
        <v>43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1</v>
      </c>
      <c r="BT46" s="20">
        <v>0</v>
      </c>
      <c r="BU46" s="20">
        <v>1</v>
      </c>
      <c r="BV46" s="20">
        <v>3</v>
      </c>
      <c r="BW46" s="20">
        <v>2</v>
      </c>
      <c r="BX46" s="20">
        <v>0</v>
      </c>
      <c r="BY46" s="20">
        <v>2</v>
      </c>
      <c r="BZ46" s="20">
        <v>0</v>
      </c>
      <c r="CA46" s="20">
        <v>18</v>
      </c>
      <c r="CB46" s="20">
        <v>0</v>
      </c>
      <c r="CC46" s="20">
        <v>18</v>
      </c>
      <c r="CD46" s="20">
        <v>44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</row>
    <row r="47" spans="2:90" ht="20.100000000000001" customHeight="1" thickBot="1" x14ac:dyDescent="0.25">
      <c r="B47" s="4" t="s">
        <v>234</v>
      </c>
      <c r="C47" s="20">
        <v>255</v>
      </c>
      <c r="D47" s="20">
        <v>19</v>
      </c>
      <c r="E47" s="20">
        <v>251</v>
      </c>
      <c r="F47" s="20">
        <v>701</v>
      </c>
      <c r="G47" s="20">
        <v>4</v>
      </c>
      <c r="H47" s="20">
        <v>0</v>
      </c>
      <c r="I47" s="20">
        <v>1</v>
      </c>
      <c r="J47" s="20">
        <v>7</v>
      </c>
      <c r="K47" s="20">
        <v>0</v>
      </c>
      <c r="L47" s="20">
        <v>0</v>
      </c>
      <c r="M47" s="20">
        <v>1</v>
      </c>
      <c r="N47" s="20">
        <v>2</v>
      </c>
      <c r="O47" s="20">
        <v>0</v>
      </c>
      <c r="P47" s="20">
        <v>0</v>
      </c>
      <c r="Q47" s="20">
        <v>0</v>
      </c>
      <c r="R47" s="20">
        <v>1</v>
      </c>
      <c r="S47" s="20">
        <v>3</v>
      </c>
      <c r="T47" s="20">
        <v>11</v>
      </c>
      <c r="U47" s="20">
        <v>17</v>
      </c>
      <c r="V47" s="20">
        <v>4</v>
      </c>
      <c r="W47" s="20">
        <v>84</v>
      </c>
      <c r="X47" s="20">
        <v>0</v>
      </c>
      <c r="Y47" s="20">
        <v>79</v>
      </c>
      <c r="Z47" s="20">
        <v>268</v>
      </c>
      <c r="AA47" s="20">
        <v>0</v>
      </c>
      <c r="AB47" s="20">
        <v>0</v>
      </c>
      <c r="AC47" s="20">
        <v>0</v>
      </c>
      <c r="AD47" s="20">
        <v>1</v>
      </c>
      <c r="AE47" s="20">
        <v>8</v>
      </c>
      <c r="AF47" s="20">
        <v>0</v>
      </c>
      <c r="AG47" s="20">
        <v>6</v>
      </c>
      <c r="AH47" s="20">
        <v>16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1</v>
      </c>
      <c r="AO47" s="20">
        <v>2</v>
      </c>
      <c r="AP47" s="20">
        <v>5</v>
      </c>
      <c r="AQ47" s="20">
        <v>60</v>
      </c>
      <c r="AR47" s="20">
        <v>0</v>
      </c>
      <c r="AS47" s="20">
        <v>57</v>
      </c>
      <c r="AT47" s="20">
        <v>132</v>
      </c>
      <c r="AU47" s="20">
        <v>1</v>
      </c>
      <c r="AV47" s="20">
        <v>0</v>
      </c>
      <c r="AW47" s="20">
        <v>0</v>
      </c>
      <c r="AX47" s="20">
        <v>1</v>
      </c>
      <c r="AY47" s="20">
        <v>3</v>
      </c>
      <c r="AZ47" s="20">
        <v>0</v>
      </c>
      <c r="BA47" s="20">
        <v>5</v>
      </c>
      <c r="BB47" s="20">
        <v>11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3</v>
      </c>
      <c r="BL47" s="20">
        <v>0</v>
      </c>
      <c r="BM47" s="20">
        <v>1</v>
      </c>
      <c r="BN47" s="20">
        <v>3</v>
      </c>
      <c r="BO47" s="20">
        <v>0</v>
      </c>
      <c r="BP47" s="20">
        <v>0</v>
      </c>
      <c r="BQ47" s="20">
        <v>0</v>
      </c>
      <c r="BR47" s="20">
        <v>0</v>
      </c>
      <c r="BS47" s="20">
        <v>5</v>
      </c>
      <c r="BT47" s="20">
        <v>0</v>
      </c>
      <c r="BU47" s="20">
        <v>1</v>
      </c>
      <c r="BV47" s="20">
        <v>25</v>
      </c>
      <c r="BW47" s="20">
        <v>8</v>
      </c>
      <c r="BX47" s="20">
        <v>7</v>
      </c>
      <c r="BY47" s="20">
        <v>12</v>
      </c>
      <c r="BZ47" s="20">
        <v>10</v>
      </c>
      <c r="CA47" s="20">
        <v>76</v>
      </c>
      <c r="CB47" s="20">
        <v>0</v>
      </c>
      <c r="CC47" s="20">
        <v>69</v>
      </c>
      <c r="CD47" s="20">
        <v>215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</row>
    <row r="48" spans="2:90" ht="20.100000000000001" customHeight="1" thickBot="1" x14ac:dyDescent="0.25">
      <c r="B48" s="4" t="s">
        <v>235</v>
      </c>
      <c r="C48" s="20">
        <v>24</v>
      </c>
      <c r="D48" s="20">
        <v>5</v>
      </c>
      <c r="E48" s="20">
        <v>50</v>
      </c>
      <c r="F48" s="20">
        <v>95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0">
        <v>0</v>
      </c>
      <c r="M48" s="20">
        <v>0</v>
      </c>
      <c r="N48" s="20">
        <v>1</v>
      </c>
      <c r="O48" s="20">
        <v>0</v>
      </c>
      <c r="P48" s="20">
        <v>0</v>
      </c>
      <c r="Q48" s="20">
        <v>1</v>
      </c>
      <c r="R48" s="20">
        <v>0</v>
      </c>
      <c r="S48" s="20">
        <v>2</v>
      </c>
      <c r="T48" s="20">
        <v>4</v>
      </c>
      <c r="U48" s="20">
        <v>6</v>
      </c>
      <c r="V48" s="20">
        <v>1</v>
      </c>
      <c r="W48" s="20">
        <v>8</v>
      </c>
      <c r="X48" s="20">
        <v>0</v>
      </c>
      <c r="Y48" s="20">
        <v>21</v>
      </c>
      <c r="Z48" s="20">
        <v>39</v>
      </c>
      <c r="AA48" s="20">
        <v>1</v>
      </c>
      <c r="AB48" s="20">
        <v>0</v>
      </c>
      <c r="AC48" s="20">
        <v>1</v>
      </c>
      <c r="AD48" s="20">
        <v>0</v>
      </c>
      <c r="AE48" s="20">
        <v>1</v>
      </c>
      <c r="AF48" s="20">
        <v>0</v>
      </c>
      <c r="AG48" s="20">
        <v>0</v>
      </c>
      <c r="AH48" s="20">
        <v>1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1</v>
      </c>
      <c r="AP48" s="20">
        <v>1</v>
      </c>
      <c r="AQ48" s="20">
        <v>1</v>
      </c>
      <c r="AR48" s="20">
        <v>0</v>
      </c>
      <c r="AS48" s="20">
        <v>1</v>
      </c>
      <c r="AT48" s="20">
        <v>8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1</v>
      </c>
      <c r="BT48" s="20">
        <v>0</v>
      </c>
      <c r="BU48" s="20">
        <v>1</v>
      </c>
      <c r="BV48" s="20">
        <v>5</v>
      </c>
      <c r="BW48" s="20">
        <v>0</v>
      </c>
      <c r="BX48" s="20">
        <v>1</v>
      </c>
      <c r="BY48" s="20">
        <v>4</v>
      </c>
      <c r="BZ48" s="20">
        <v>0</v>
      </c>
      <c r="CA48" s="20">
        <v>9</v>
      </c>
      <c r="CB48" s="20">
        <v>0</v>
      </c>
      <c r="CC48" s="20">
        <v>14</v>
      </c>
      <c r="CD48" s="20">
        <v>39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</row>
    <row r="49" spans="2:91" ht="20.100000000000001" customHeight="1" thickBot="1" x14ac:dyDescent="0.25">
      <c r="B49" s="4" t="s">
        <v>236</v>
      </c>
      <c r="C49" s="20">
        <v>23</v>
      </c>
      <c r="D49" s="20">
        <v>0</v>
      </c>
      <c r="E49" s="20">
        <v>23</v>
      </c>
      <c r="F49" s="20">
        <v>96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1</v>
      </c>
      <c r="T49" s="20">
        <v>0</v>
      </c>
      <c r="U49" s="20">
        <v>4</v>
      </c>
      <c r="V49" s="20">
        <v>5</v>
      </c>
      <c r="W49" s="20">
        <v>8</v>
      </c>
      <c r="X49" s="20">
        <v>0</v>
      </c>
      <c r="Y49" s="20">
        <v>11</v>
      </c>
      <c r="Z49" s="20">
        <v>26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1</v>
      </c>
      <c r="AH49" s="20">
        <v>3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1</v>
      </c>
      <c r="AP49" s="20">
        <v>1</v>
      </c>
      <c r="AQ49" s="20">
        <v>4</v>
      </c>
      <c r="AR49" s="20">
        <v>0</v>
      </c>
      <c r="AS49" s="20">
        <v>2</v>
      </c>
      <c r="AT49" s="20">
        <v>24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7</v>
      </c>
      <c r="BW49" s="20">
        <v>1</v>
      </c>
      <c r="BX49" s="20">
        <v>0</v>
      </c>
      <c r="BY49" s="20">
        <v>1</v>
      </c>
      <c r="BZ49" s="20">
        <v>3</v>
      </c>
      <c r="CA49" s="20">
        <v>9</v>
      </c>
      <c r="CB49" s="20">
        <v>0</v>
      </c>
      <c r="CC49" s="20">
        <v>3</v>
      </c>
      <c r="CD49" s="20">
        <v>27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</row>
    <row r="50" spans="2:91" ht="20.100000000000001" customHeight="1" thickBot="1" x14ac:dyDescent="0.25">
      <c r="B50" s="4" t="s">
        <v>237</v>
      </c>
      <c r="C50" s="20">
        <v>70</v>
      </c>
      <c r="D50" s="20">
        <v>12</v>
      </c>
      <c r="E50" s="20">
        <v>69</v>
      </c>
      <c r="F50" s="20">
        <v>309</v>
      </c>
      <c r="G50" s="20">
        <v>1</v>
      </c>
      <c r="H50" s="20">
        <v>0</v>
      </c>
      <c r="I50" s="20">
        <v>0</v>
      </c>
      <c r="J50" s="20">
        <v>1</v>
      </c>
      <c r="K50" s="20">
        <v>0</v>
      </c>
      <c r="L50" s="20">
        <v>0</v>
      </c>
      <c r="M50" s="20">
        <v>0</v>
      </c>
      <c r="N50" s="20">
        <v>1</v>
      </c>
      <c r="O50" s="20">
        <v>0</v>
      </c>
      <c r="P50" s="20">
        <v>0</v>
      </c>
      <c r="Q50" s="20">
        <v>0</v>
      </c>
      <c r="R50" s="20">
        <v>0</v>
      </c>
      <c r="S50" s="20">
        <v>1</v>
      </c>
      <c r="T50" s="20">
        <v>8</v>
      </c>
      <c r="U50" s="20">
        <v>11</v>
      </c>
      <c r="V50" s="20">
        <v>0</v>
      </c>
      <c r="W50" s="20">
        <v>34</v>
      </c>
      <c r="X50" s="20">
        <v>0</v>
      </c>
      <c r="Y50" s="20">
        <v>28</v>
      </c>
      <c r="Z50" s="20">
        <v>136</v>
      </c>
      <c r="AA50" s="20">
        <v>0</v>
      </c>
      <c r="AB50" s="20">
        <v>0</v>
      </c>
      <c r="AC50" s="20">
        <v>0</v>
      </c>
      <c r="AD50" s="20">
        <v>0</v>
      </c>
      <c r="AE50" s="20">
        <v>1</v>
      </c>
      <c r="AF50" s="20">
        <v>0</v>
      </c>
      <c r="AG50" s="20">
        <v>0</v>
      </c>
      <c r="AH50" s="20">
        <v>2</v>
      </c>
      <c r="AI50" s="20">
        <v>0</v>
      </c>
      <c r="AJ50" s="20">
        <v>0</v>
      </c>
      <c r="AK50" s="20">
        <v>0</v>
      </c>
      <c r="AL50" s="20">
        <v>0</v>
      </c>
      <c r="AM50" s="20">
        <v>1</v>
      </c>
      <c r="AN50" s="20">
        <v>0</v>
      </c>
      <c r="AO50" s="20">
        <v>3</v>
      </c>
      <c r="AP50" s="20">
        <v>2</v>
      </c>
      <c r="AQ50" s="20">
        <v>10</v>
      </c>
      <c r="AR50" s="20">
        <v>0</v>
      </c>
      <c r="AS50" s="20">
        <v>4</v>
      </c>
      <c r="AT50" s="20">
        <v>55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6</v>
      </c>
      <c r="BT50" s="20">
        <v>0</v>
      </c>
      <c r="BU50" s="20">
        <v>6</v>
      </c>
      <c r="BV50" s="20">
        <v>23</v>
      </c>
      <c r="BW50" s="20">
        <v>0</v>
      </c>
      <c r="BX50" s="20">
        <v>4</v>
      </c>
      <c r="BY50" s="20">
        <v>4</v>
      </c>
      <c r="BZ50" s="20">
        <v>0</v>
      </c>
      <c r="CA50" s="20">
        <v>16</v>
      </c>
      <c r="CB50" s="20">
        <v>0</v>
      </c>
      <c r="CC50" s="20">
        <v>13</v>
      </c>
      <c r="CD50" s="20">
        <v>89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</row>
    <row r="51" spans="2:91" ht="20.100000000000001" customHeight="1" thickBot="1" x14ac:dyDescent="0.25">
      <c r="B51" s="4" t="s">
        <v>238</v>
      </c>
      <c r="C51" s="20">
        <v>23</v>
      </c>
      <c r="D51" s="20">
        <v>0</v>
      </c>
      <c r="E51" s="20">
        <v>15</v>
      </c>
      <c r="F51" s="20">
        <v>100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12</v>
      </c>
      <c r="X51" s="20">
        <v>0</v>
      </c>
      <c r="Y51" s="20">
        <v>5</v>
      </c>
      <c r="Z51" s="20">
        <v>42</v>
      </c>
      <c r="AA51" s="20">
        <v>0</v>
      </c>
      <c r="AB51" s="20">
        <v>0</v>
      </c>
      <c r="AC51" s="20">
        <v>0</v>
      </c>
      <c r="AD51" s="20">
        <v>1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1</v>
      </c>
      <c r="AN51" s="20">
        <v>0</v>
      </c>
      <c r="AO51" s="20">
        <v>2</v>
      </c>
      <c r="AP51" s="20">
        <v>0</v>
      </c>
      <c r="AQ51" s="20">
        <v>5</v>
      </c>
      <c r="AR51" s="20">
        <v>0</v>
      </c>
      <c r="AS51" s="20">
        <v>2</v>
      </c>
      <c r="AT51" s="20">
        <v>17</v>
      </c>
      <c r="AU51" s="20">
        <v>0</v>
      </c>
      <c r="AV51" s="20">
        <v>0</v>
      </c>
      <c r="AW51" s="20">
        <v>0</v>
      </c>
      <c r="AX51" s="20">
        <v>0</v>
      </c>
      <c r="AY51" s="20">
        <v>1</v>
      </c>
      <c r="AZ51" s="20">
        <v>0</v>
      </c>
      <c r="BA51" s="20">
        <v>1</v>
      </c>
      <c r="BB51" s="20">
        <v>0</v>
      </c>
      <c r="BC51" s="20">
        <v>0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2</v>
      </c>
      <c r="BV51" s="20">
        <v>9</v>
      </c>
      <c r="BW51" s="20">
        <v>0</v>
      </c>
      <c r="BX51" s="20">
        <v>0</v>
      </c>
      <c r="BY51" s="20">
        <v>0</v>
      </c>
      <c r="BZ51" s="20">
        <v>2</v>
      </c>
      <c r="CA51" s="20">
        <v>4</v>
      </c>
      <c r="CB51" s="20">
        <v>0</v>
      </c>
      <c r="CC51" s="20">
        <v>3</v>
      </c>
      <c r="CD51" s="20">
        <v>29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</row>
    <row r="52" spans="2:91" ht="20.100000000000001" customHeight="1" thickBot="1" x14ac:dyDescent="0.25">
      <c r="B52" s="4" t="s">
        <v>239</v>
      </c>
      <c r="C52" s="20">
        <v>23</v>
      </c>
      <c r="D52" s="20">
        <v>0</v>
      </c>
      <c r="E52" s="20">
        <v>23</v>
      </c>
      <c r="F52" s="20">
        <v>96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2</v>
      </c>
      <c r="T52" s="20">
        <v>0</v>
      </c>
      <c r="U52" s="20">
        <v>1</v>
      </c>
      <c r="V52" s="20">
        <v>2</v>
      </c>
      <c r="W52" s="20">
        <v>4</v>
      </c>
      <c r="X52" s="20">
        <v>0</v>
      </c>
      <c r="Y52" s="20">
        <v>8</v>
      </c>
      <c r="Z52" s="20">
        <v>38</v>
      </c>
      <c r="AA52" s="20">
        <v>0</v>
      </c>
      <c r="AB52" s="20">
        <v>0</v>
      </c>
      <c r="AC52" s="20">
        <v>0</v>
      </c>
      <c r="AD52" s="20">
        <v>1</v>
      </c>
      <c r="AE52" s="20">
        <v>0</v>
      </c>
      <c r="AF52" s="20">
        <v>0</v>
      </c>
      <c r="AG52" s="20">
        <v>0</v>
      </c>
      <c r="AH52" s="20">
        <v>1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2</v>
      </c>
      <c r="AQ52" s="20">
        <v>8</v>
      </c>
      <c r="AR52" s="20">
        <v>0</v>
      </c>
      <c r="AS52" s="20">
        <v>4</v>
      </c>
      <c r="AT52" s="20">
        <v>10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0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  <c r="BS52" s="20">
        <v>1</v>
      </c>
      <c r="BT52" s="20">
        <v>0</v>
      </c>
      <c r="BU52" s="20">
        <v>2</v>
      </c>
      <c r="BV52" s="20">
        <v>10</v>
      </c>
      <c r="BW52" s="20">
        <v>0</v>
      </c>
      <c r="BX52" s="20">
        <v>0</v>
      </c>
      <c r="BY52" s="20">
        <v>3</v>
      </c>
      <c r="BZ52" s="20">
        <v>1</v>
      </c>
      <c r="CA52" s="20">
        <v>8</v>
      </c>
      <c r="CB52" s="20">
        <v>0</v>
      </c>
      <c r="CC52" s="20">
        <v>5</v>
      </c>
      <c r="CD52" s="20">
        <v>28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</row>
    <row r="53" spans="2:91" ht="20.100000000000001" customHeight="1" thickBot="1" x14ac:dyDescent="0.25">
      <c r="B53" s="4" t="s">
        <v>240</v>
      </c>
      <c r="C53" s="20">
        <v>47</v>
      </c>
      <c r="D53" s="20">
        <v>1</v>
      </c>
      <c r="E53" s="20">
        <v>58</v>
      </c>
      <c r="F53" s="20">
        <v>188</v>
      </c>
      <c r="G53" s="20">
        <v>0</v>
      </c>
      <c r="H53" s="20">
        <v>0</v>
      </c>
      <c r="I53" s="20">
        <v>0</v>
      </c>
      <c r="J53" s="20">
        <v>3</v>
      </c>
      <c r="K53" s="20">
        <v>0</v>
      </c>
      <c r="L53" s="20">
        <v>0</v>
      </c>
      <c r="M53" s="20">
        <v>1</v>
      </c>
      <c r="N53" s="20">
        <v>1</v>
      </c>
      <c r="O53" s="20">
        <v>0</v>
      </c>
      <c r="P53" s="20">
        <v>0</v>
      </c>
      <c r="Q53" s="20">
        <v>0</v>
      </c>
      <c r="R53" s="20">
        <v>0</v>
      </c>
      <c r="S53" s="20">
        <v>5</v>
      </c>
      <c r="T53" s="20">
        <v>0</v>
      </c>
      <c r="U53" s="20">
        <v>4</v>
      </c>
      <c r="V53" s="20">
        <v>6</v>
      </c>
      <c r="W53" s="20">
        <v>19</v>
      </c>
      <c r="X53" s="20">
        <v>0</v>
      </c>
      <c r="Y53" s="20">
        <v>23</v>
      </c>
      <c r="Z53" s="20">
        <v>80</v>
      </c>
      <c r="AA53" s="20">
        <v>0</v>
      </c>
      <c r="AB53" s="20">
        <v>1</v>
      </c>
      <c r="AC53" s="20">
        <v>1</v>
      </c>
      <c r="AD53" s="20">
        <v>0</v>
      </c>
      <c r="AE53" s="20">
        <v>1</v>
      </c>
      <c r="AF53" s="20">
        <v>0</v>
      </c>
      <c r="AG53" s="20">
        <v>4</v>
      </c>
      <c r="AH53" s="20">
        <v>1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2</v>
      </c>
      <c r="AP53" s="20">
        <v>3</v>
      </c>
      <c r="AQ53" s="20">
        <v>7</v>
      </c>
      <c r="AR53" s="20">
        <v>0</v>
      </c>
      <c r="AS53" s="20">
        <v>3</v>
      </c>
      <c r="AT53" s="20">
        <v>25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3</v>
      </c>
      <c r="BC53" s="20">
        <v>0</v>
      </c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2</v>
      </c>
      <c r="BT53" s="20">
        <v>0</v>
      </c>
      <c r="BU53" s="20">
        <v>7</v>
      </c>
      <c r="BV53" s="20">
        <v>8</v>
      </c>
      <c r="BW53" s="20">
        <v>2</v>
      </c>
      <c r="BX53" s="20">
        <v>0</v>
      </c>
      <c r="BY53" s="20">
        <v>1</v>
      </c>
      <c r="BZ53" s="20">
        <v>3</v>
      </c>
      <c r="CA53" s="20">
        <v>11</v>
      </c>
      <c r="CB53" s="20">
        <v>0</v>
      </c>
      <c r="CC53" s="20">
        <v>12</v>
      </c>
      <c r="CD53" s="20">
        <v>55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  <c r="CL53" s="20">
        <v>0</v>
      </c>
    </row>
    <row r="54" spans="2:91" ht="20.100000000000001" customHeight="1" thickBot="1" x14ac:dyDescent="0.25">
      <c r="B54" s="4" t="s">
        <v>241</v>
      </c>
      <c r="C54" s="20">
        <v>487</v>
      </c>
      <c r="D54" s="20">
        <v>21</v>
      </c>
      <c r="E54" s="20">
        <v>513</v>
      </c>
      <c r="F54" s="20">
        <v>1440</v>
      </c>
      <c r="G54" s="20">
        <v>4</v>
      </c>
      <c r="H54" s="20">
        <v>0</v>
      </c>
      <c r="I54" s="20">
        <v>2</v>
      </c>
      <c r="J54" s="20">
        <v>9</v>
      </c>
      <c r="K54" s="20">
        <v>2</v>
      </c>
      <c r="L54" s="20">
        <v>0</v>
      </c>
      <c r="M54" s="20">
        <v>3</v>
      </c>
      <c r="N54" s="20">
        <v>16</v>
      </c>
      <c r="O54" s="20">
        <v>0</v>
      </c>
      <c r="P54" s="20">
        <v>0</v>
      </c>
      <c r="Q54" s="20">
        <v>0</v>
      </c>
      <c r="R54" s="20">
        <v>2</v>
      </c>
      <c r="S54" s="20">
        <v>11</v>
      </c>
      <c r="T54" s="20">
        <v>19</v>
      </c>
      <c r="U54" s="20">
        <v>30</v>
      </c>
      <c r="V54" s="20">
        <v>14</v>
      </c>
      <c r="W54" s="20">
        <v>166</v>
      </c>
      <c r="X54" s="20">
        <v>0</v>
      </c>
      <c r="Y54" s="20">
        <v>210</v>
      </c>
      <c r="Z54" s="20">
        <v>516</v>
      </c>
      <c r="AA54" s="20">
        <v>1</v>
      </c>
      <c r="AB54" s="20">
        <v>0</v>
      </c>
      <c r="AC54" s="20">
        <v>1</v>
      </c>
      <c r="AD54" s="20">
        <v>1</v>
      </c>
      <c r="AE54" s="20">
        <v>2</v>
      </c>
      <c r="AF54" s="20">
        <v>0</v>
      </c>
      <c r="AG54" s="20">
        <v>2</v>
      </c>
      <c r="AH54" s="20">
        <v>13</v>
      </c>
      <c r="AI54" s="20">
        <v>0</v>
      </c>
      <c r="AJ54" s="20">
        <v>0</v>
      </c>
      <c r="AK54" s="20">
        <v>0</v>
      </c>
      <c r="AL54" s="20">
        <v>0</v>
      </c>
      <c r="AM54" s="20">
        <v>5</v>
      </c>
      <c r="AN54" s="20">
        <v>1</v>
      </c>
      <c r="AO54" s="20">
        <v>7</v>
      </c>
      <c r="AP54" s="20">
        <v>3</v>
      </c>
      <c r="AQ54" s="20">
        <v>92</v>
      </c>
      <c r="AR54" s="20">
        <v>0</v>
      </c>
      <c r="AS54" s="20">
        <v>69</v>
      </c>
      <c r="AT54" s="20">
        <v>197</v>
      </c>
      <c r="AU54" s="20">
        <v>1</v>
      </c>
      <c r="AV54" s="20">
        <v>0</v>
      </c>
      <c r="AW54" s="20">
        <v>0</v>
      </c>
      <c r="AX54" s="20">
        <v>1</v>
      </c>
      <c r="AY54" s="20">
        <v>32</v>
      </c>
      <c r="AZ54" s="20">
        <v>0</v>
      </c>
      <c r="BA54" s="20">
        <v>33</v>
      </c>
      <c r="BB54" s="20">
        <v>92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1</v>
      </c>
      <c r="BL54" s="20">
        <v>0</v>
      </c>
      <c r="BM54" s="20">
        <v>0</v>
      </c>
      <c r="BN54" s="20">
        <v>2</v>
      </c>
      <c r="BO54" s="20">
        <v>0</v>
      </c>
      <c r="BP54" s="20">
        <v>0</v>
      </c>
      <c r="BQ54" s="20">
        <v>0</v>
      </c>
      <c r="BR54" s="20">
        <v>1</v>
      </c>
      <c r="BS54" s="20">
        <v>20</v>
      </c>
      <c r="BT54" s="20">
        <v>0</v>
      </c>
      <c r="BU54" s="20">
        <v>24</v>
      </c>
      <c r="BV54" s="20">
        <v>67</v>
      </c>
      <c r="BW54" s="20">
        <v>4</v>
      </c>
      <c r="BX54" s="20">
        <v>1</v>
      </c>
      <c r="BY54" s="20">
        <v>13</v>
      </c>
      <c r="BZ54" s="20">
        <v>9</v>
      </c>
      <c r="CA54" s="20">
        <v>146</v>
      </c>
      <c r="CB54" s="20">
        <v>0</v>
      </c>
      <c r="CC54" s="20">
        <v>119</v>
      </c>
      <c r="CD54" s="20">
        <v>497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</row>
    <row r="55" spans="2:91" ht="20.100000000000001" customHeight="1" thickBot="1" x14ac:dyDescent="0.25">
      <c r="B55" s="4" t="s">
        <v>242</v>
      </c>
      <c r="C55" s="20">
        <v>210</v>
      </c>
      <c r="D55" s="20">
        <v>5</v>
      </c>
      <c r="E55" s="20">
        <v>186</v>
      </c>
      <c r="F55" s="20">
        <v>671</v>
      </c>
      <c r="G55" s="20">
        <v>0</v>
      </c>
      <c r="H55" s="20">
        <v>0</v>
      </c>
      <c r="I55" s="20">
        <v>1</v>
      </c>
      <c r="J55" s="20">
        <v>2</v>
      </c>
      <c r="K55" s="20">
        <v>0</v>
      </c>
      <c r="L55" s="20">
        <v>0</v>
      </c>
      <c r="M55" s="20">
        <v>2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10</v>
      </c>
      <c r="T55" s="20">
        <v>4</v>
      </c>
      <c r="U55" s="20">
        <v>17</v>
      </c>
      <c r="V55" s="20">
        <v>9</v>
      </c>
      <c r="W55" s="20">
        <v>65</v>
      </c>
      <c r="X55" s="20">
        <v>0</v>
      </c>
      <c r="Y55" s="20">
        <v>55</v>
      </c>
      <c r="Z55" s="20">
        <v>226</v>
      </c>
      <c r="AA55" s="20">
        <v>2</v>
      </c>
      <c r="AB55" s="20">
        <v>0</v>
      </c>
      <c r="AC55" s="20">
        <v>2</v>
      </c>
      <c r="AD55" s="20">
        <v>1</v>
      </c>
      <c r="AE55" s="20">
        <v>3</v>
      </c>
      <c r="AF55" s="20">
        <v>0</v>
      </c>
      <c r="AG55" s="20">
        <v>1</v>
      </c>
      <c r="AH55" s="20">
        <v>15</v>
      </c>
      <c r="AI55" s="20">
        <v>0</v>
      </c>
      <c r="AJ55" s="20">
        <v>0</v>
      </c>
      <c r="AK55" s="20">
        <v>0</v>
      </c>
      <c r="AL55" s="20">
        <v>0</v>
      </c>
      <c r="AM55" s="20">
        <v>3</v>
      </c>
      <c r="AN55" s="20">
        <v>0</v>
      </c>
      <c r="AO55" s="20">
        <v>3</v>
      </c>
      <c r="AP55" s="20">
        <v>3</v>
      </c>
      <c r="AQ55" s="20">
        <v>27</v>
      </c>
      <c r="AR55" s="20">
        <v>0</v>
      </c>
      <c r="AS55" s="20">
        <v>24</v>
      </c>
      <c r="AT55" s="20">
        <v>81</v>
      </c>
      <c r="AU55" s="20">
        <v>0</v>
      </c>
      <c r="AV55" s="20">
        <v>0</v>
      </c>
      <c r="AW55" s="20">
        <v>0</v>
      </c>
      <c r="AX55" s="20">
        <v>0</v>
      </c>
      <c r="AY55" s="20">
        <v>1</v>
      </c>
      <c r="AZ55" s="20">
        <v>0</v>
      </c>
      <c r="BA55" s="20">
        <v>2</v>
      </c>
      <c r="BB55" s="20">
        <v>3</v>
      </c>
      <c r="BC55" s="20">
        <v>0</v>
      </c>
      <c r="BD55" s="20">
        <v>0</v>
      </c>
      <c r="BE55" s="20">
        <v>0</v>
      </c>
      <c r="BF55" s="20">
        <v>0</v>
      </c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  <c r="BS55" s="20">
        <v>5</v>
      </c>
      <c r="BT55" s="20">
        <v>0</v>
      </c>
      <c r="BU55" s="20">
        <v>5</v>
      </c>
      <c r="BV55" s="20">
        <v>29</v>
      </c>
      <c r="BW55" s="20">
        <v>12</v>
      </c>
      <c r="BX55" s="20">
        <v>1</v>
      </c>
      <c r="BY55" s="20">
        <v>10</v>
      </c>
      <c r="BZ55" s="20">
        <v>11</v>
      </c>
      <c r="CA55" s="20">
        <v>82</v>
      </c>
      <c r="CB55" s="20">
        <v>0</v>
      </c>
      <c r="CC55" s="20">
        <v>64</v>
      </c>
      <c r="CD55" s="20">
        <v>291</v>
      </c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  <c r="CL55" s="20">
        <v>0</v>
      </c>
    </row>
    <row r="56" spans="2:91" ht="20.100000000000001" customHeight="1" thickBot="1" x14ac:dyDescent="0.25">
      <c r="B56" s="4" t="s">
        <v>243</v>
      </c>
      <c r="C56" s="20">
        <v>53</v>
      </c>
      <c r="D56" s="20">
        <v>0</v>
      </c>
      <c r="E56" s="20">
        <v>51</v>
      </c>
      <c r="F56" s="20">
        <v>118</v>
      </c>
      <c r="G56" s="20">
        <v>2</v>
      </c>
      <c r="H56" s="20">
        <v>0</v>
      </c>
      <c r="I56" s="20">
        <v>0</v>
      </c>
      <c r="J56" s="20">
        <v>3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3</v>
      </c>
      <c r="T56" s="20">
        <v>0</v>
      </c>
      <c r="U56" s="20">
        <v>3</v>
      </c>
      <c r="V56" s="20">
        <v>1</v>
      </c>
      <c r="W56" s="20">
        <v>17</v>
      </c>
      <c r="X56" s="20">
        <v>0</v>
      </c>
      <c r="Y56" s="20">
        <v>13</v>
      </c>
      <c r="Z56" s="20">
        <v>42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1</v>
      </c>
      <c r="AI56" s="20">
        <v>0</v>
      </c>
      <c r="AJ56" s="20">
        <v>0</v>
      </c>
      <c r="AK56" s="20">
        <v>0</v>
      </c>
      <c r="AL56" s="20">
        <v>0</v>
      </c>
      <c r="AM56" s="20">
        <v>1</v>
      </c>
      <c r="AN56" s="20">
        <v>0</v>
      </c>
      <c r="AO56" s="20">
        <v>0</v>
      </c>
      <c r="AP56" s="20">
        <v>1</v>
      </c>
      <c r="AQ56" s="20">
        <v>15</v>
      </c>
      <c r="AR56" s="20">
        <v>0</v>
      </c>
      <c r="AS56" s="20">
        <v>10</v>
      </c>
      <c r="AT56" s="20">
        <v>19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1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1</v>
      </c>
      <c r="BT56" s="20">
        <v>0</v>
      </c>
      <c r="BU56" s="20">
        <v>3</v>
      </c>
      <c r="BV56" s="20">
        <v>18</v>
      </c>
      <c r="BW56" s="20">
        <v>1</v>
      </c>
      <c r="BX56" s="20">
        <v>0</v>
      </c>
      <c r="BY56" s="20">
        <v>0</v>
      </c>
      <c r="BZ56" s="20">
        <v>1</v>
      </c>
      <c r="CA56" s="20">
        <v>13</v>
      </c>
      <c r="CB56" s="20">
        <v>0</v>
      </c>
      <c r="CC56" s="20">
        <v>21</v>
      </c>
      <c r="CD56" s="20">
        <v>32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</row>
    <row r="57" spans="2:91" ht="20.100000000000001" customHeight="1" thickBot="1" x14ac:dyDescent="0.25">
      <c r="B57" s="4" t="s">
        <v>244</v>
      </c>
      <c r="C57" s="20">
        <v>35</v>
      </c>
      <c r="D57" s="20">
        <v>1</v>
      </c>
      <c r="E57" s="20">
        <v>35</v>
      </c>
      <c r="F57" s="20">
        <v>132</v>
      </c>
      <c r="G57" s="20">
        <v>1</v>
      </c>
      <c r="H57" s="20">
        <v>0</v>
      </c>
      <c r="I57" s="20">
        <v>0</v>
      </c>
      <c r="J57" s="20">
        <v>1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1</v>
      </c>
      <c r="T57" s="20">
        <v>1</v>
      </c>
      <c r="U57" s="20">
        <v>1</v>
      </c>
      <c r="V57" s="20">
        <v>1</v>
      </c>
      <c r="W57" s="20">
        <v>13</v>
      </c>
      <c r="X57" s="20">
        <v>0</v>
      </c>
      <c r="Y57" s="20">
        <v>21</v>
      </c>
      <c r="Z57" s="20">
        <v>43</v>
      </c>
      <c r="AA57" s="20">
        <v>1</v>
      </c>
      <c r="AB57" s="20">
        <v>0</v>
      </c>
      <c r="AC57" s="20">
        <v>0</v>
      </c>
      <c r="AD57" s="20">
        <v>1</v>
      </c>
      <c r="AE57" s="20">
        <v>1</v>
      </c>
      <c r="AF57" s="20">
        <v>0</v>
      </c>
      <c r="AG57" s="20">
        <v>0</v>
      </c>
      <c r="AH57" s="20">
        <v>2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7</v>
      </c>
      <c r="AR57" s="20">
        <v>0</v>
      </c>
      <c r="AS57" s="20">
        <v>7</v>
      </c>
      <c r="AT57" s="20">
        <v>31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2</v>
      </c>
      <c r="BO57" s="20">
        <v>0</v>
      </c>
      <c r="BP57" s="20">
        <v>0</v>
      </c>
      <c r="BQ57" s="20">
        <v>0</v>
      </c>
      <c r="BR57" s="20">
        <v>0</v>
      </c>
      <c r="BS57" s="20">
        <v>3</v>
      </c>
      <c r="BT57" s="20">
        <v>0</v>
      </c>
      <c r="BU57" s="20">
        <v>1</v>
      </c>
      <c r="BV57" s="20">
        <v>9</v>
      </c>
      <c r="BW57" s="20">
        <v>0</v>
      </c>
      <c r="BX57" s="20">
        <v>0</v>
      </c>
      <c r="BY57" s="20">
        <v>0</v>
      </c>
      <c r="BZ57" s="20">
        <v>0</v>
      </c>
      <c r="CA57" s="20">
        <v>8</v>
      </c>
      <c r="CB57" s="20">
        <v>0</v>
      </c>
      <c r="CC57" s="20">
        <v>5</v>
      </c>
      <c r="CD57" s="20">
        <v>42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  <c r="CL57" s="20">
        <v>0</v>
      </c>
    </row>
    <row r="58" spans="2:91" ht="20.100000000000001" customHeight="1" thickBot="1" x14ac:dyDescent="0.25">
      <c r="B58" s="4" t="s">
        <v>270</v>
      </c>
      <c r="C58" s="20">
        <v>40</v>
      </c>
      <c r="D58" s="20">
        <v>2</v>
      </c>
      <c r="E58" s="20">
        <v>49</v>
      </c>
      <c r="F58" s="20">
        <v>97</v>
      </c>
      <c r="G58" s="20">
        <v>0</v>
      </c>
      <c r="H58" s="20">
        <v>0</v>
      </c>
      <c r="I58" s="20">
        <v>0</v>
      </c>
      <c r="J58" s="20">
        <v>1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3</v>
      </c>
      <c r="T58" s="20">
        <v>0</v>
      </c>
      <c r="U58" s="20">
        <v>3</v>
      </c>
      <c r="V58" s="20">
        <v>1</v>
      </c>
      <c r="W58" s="20">
        <v>7</v>
      </c>
      <c r="X58" s="20">
        <v>0</v>
      </c>
      <c r="Y58" s="20">
        <v>12</v>
      </c>
      <c r="Z58" s="20">
        <v>28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1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2</v>
      </c>
      <c r="AN58" s="20">
        <v>0</v>
      </c>
      <c r="AO58" s="20">
        <v>2</v>
      </c>
      <c r="AP58" s="20">
        <v>0</v>
      </c>
      <c r="AQ58" s="20">
        <v>13</v>
      </c>
      <c r="AR58" s="20">
        <v>0</v>
      </c>
      <c r="AS58" s="20">
        <v>12</v>
      </c>
      <c r="AT58" s="20">
        <v>38</v>
      </c>
      <c r="AU58" s="20">
        <v>0</v>
      </c>
      <c r="AV58" s="20">
        <v>0</v>
      </c>
      <c r="AW58" s="20">
        <v>0</v>
      </c>
      <c r="AX58" s="20">
        <v>0</v>
      </c>
      <c r="AY58" s="20">
        <v>1</v>
      </c>
      <c r="AZ58" s="20">
        <v>0</v>
      </c>
      <c r="BA58" s="20">
        <v>1</v>
      </c>
      <c r="BB58" s="20">
        <v>0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1</v>
      </c>
      <c r="BT58" s="20">
        <v>0</v>
      </c>
      <c r="BU58" s="20">
        <v>1</v>
      </c>
      <c r="BV58" s="20">
        <v>2</v>
      </c>
      <c r="BW58" s="20">
        <v>2</v>
      </c>
      <c r="BX58" s="20">
        <v>2</v>
      </c>
      <c r="BY58" s="20">
        <v>3</v>
      </c>
      <c r="BZ58" s="20">
        <v>2</v>
      </c>
      <c r="CA58" s="20">
        <v>11</v>
      </c>
      <c r="CB58" s="20">
        <v>0</v>
      </c>
      <c r="CC58" s="20">
        <v>14</v>
      </c>
      <c r="CD58" s="20">
        <v>25</v>
      </c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</row>
    <row r="59" spans="2:91" ht="20.100000000000001" customHeight="1" thickBot="1" x14ac:dyDescent="0.25">
      <c r="B59" s="4" t="s">
        <v>246</v>
      </c>
      <c r="C59" s="20">
        <v>74</v>
      </c>
      <c r="D59" s="20">
        <v>2</v>
      </c>
      <c r="E59" s="20">
        <v>69</v>
      </c>
      <c r="F59" s="20">
        <v>293</v>
      </c>
      <c r="G59" s="20">
        <v>0</v>
      </c>
      <c r="H59" s="20">
        <v>0</v>
      </c>
      <c r="I59" s="20">
        <v>0</v>
      </c>
      <c r="J59" s="20">
        <v>2</v>
      </c>
      <c r="K59" s="20">
        <v>0</v>
      </c>
      <c r="L59" s="20">
        <v>0</v>
      </c>
      <c r="M59" s="20">
        <v>0</v>
      </c>
      <c r="N59" s="20">
        <v>1</v>
      </c>
      <c r="O59" s="20">
        <v>0</v>
      </c>
      <c r="P59" s="20">
        <v>0</v>
      </c>
      <c r="Q59" s="20">
        <v>0</v>
      </c>
      <c r="R59" s="20">
        <v>1</v>
      </c>
      <c r="S59" s="20">
        <v>2</v>
      </c>
      <c r="T59" s="20">
        <v>2</v>
      </c>
      <c r="U59" s="20">
        <v>1</v>
      </c>
      <c r="V59" s="20">
        <v>3</v>
      </c>
      <c r="W59" s="20">
        <v>19</v>
      </c>
      <c r="X59" s="20">
        <v>0</v>
      </c>
      <c r="Y59" s="20">
        <v>28</v>
      </c>
      <c r="Z59" s="20">
        <v>81</v>
      </c>
      <c r="AA59" s="20">
        <v>1</v>
      </c>
      <c r="AB59" s="20">
        <v>0</v>
      </c>
      <c r="AC59" s="20">
        <v>0</v>
      </c>
      <c r="AD59" s="20">
        <v>1</v>
      </c>
      <c r="AE59" s="20">
        <v>2</v>
      </c>
      <c r="AF59" s="20">
        <v>0</v>
      </c>
      <c r="AG59" s="20">
        <v>0</v>
      </c>
      <c r="AH59" s="20">
        <v>3</v>
      </c>
      <c r="AI59" s="20">
        <v>0</v>
      </c>
      <c r="AJ59" s="20">
        <v>0</v>
      </c>
      <c r="AK59" s="20">
        <v>0</v>
      </c>
      <c r="AL59" s="20">
        <v>0</v>
      </c>
      <c r="AM59" s="20">
        <v>2</v>
      </c>
      <c r="AN59" s="20">
        <v>0</v>
      </c>
      <c r="AO59" s="20">
        <v>2</v>
      </c>
      <c r="AP59" s="20">
        <v>3</v>
      </c>
      <c r="AQ59" s="20">
        <v>25</v>
      </c>
      <c r="AR59" s="20">
        <v>0</v>
      </c>
      <c r="AS59" s="20">
        <v>15</v>
      </c>
      <c r="AT59" s="20">
        <v>88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1</v>
      </c>
      <c r="BL59" s="20">
        <v>0</v>
      </c>
      <c r="BM59" s="20">
        <v>0</v>
      </c>
      <c r="BN59" s="20">
        <v>1</v>
      </c>
      <c r="BO59" s="20">
        <v>0</v>
      </c>
      <c r="BP59" s="20">
        <v>0</v>
      </c>
      <c r="BQ59" s="20">
        <v>0</v>
      </c>
      <c r="BR59" s="20">
        <v>0</v>
      </c>
      <c r="BS59" s="20">
        <v>2</v>
      </c>
      <c r="BT59" s="20">
        <v>0</v>
      </c>
      <c r="BU59" s="20">
        <v>3</v>
      </c>
      <c r="BV59" s="20">
        <v>26</v>
      </c>
      <c r="BW59" s="20">
        <v>5</v>
      </c>
      <c r="BX59" s="20">
        <v>0</v>
      </c>
      <c r="BY59" s="20">
        <v>2</v>
      </c>
      <c r="BZ59" s="20">
        <v>5</v>
      </c>
      <c r="CA59" s="20">
        <v>15</v>
      </c>
      <c r="CB59" s="20">
        <v>0</v>
      </c>
      <c r="CC59" s="20">
        <v>18</v>
      </c>
      <c r="CD59" s="20">
        <v>78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</row>
    <row r="60" spans="2:91" ht="20.100000000000001" customHeight="1" thickBot="1" x14ac:dyDescent="0.25">
      <c r="B60" s="4" t="s">
        <v>247</v>
      </c>
      <c r="C60" s="20">
        <v>31</v>
      </c>
      <c r="D60" s="20">
        <v>0</v>
      </c>
      <c r="E60" s="20">
        <v>30</v>
      </c>
      <c r="F60" s="20">
        <v>147</v>
      </c>
      <c r="G60" s="20">
        <v>0</v>
      </c>
      <c r="H60" s="20">
        <v>0</v>
      </c>
      <c r="I60" s="20">
        <v>1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7</v>
      </c>
      <c r="T60" s="20">
        <v>0</v>
      </c>
      <c r="U60" s="20">
        <v>5</v>
      </c>
      <c r="V60" s="20">
        <v>5</v>
      </c>
      <c r="W60" s="20">
        <v>8</v>
      </c>
      <c r="X60" s="20">
        <v>0</v>
      </c>
      <c r="Y60" s="20">
        <v>6</v>
      </c>
      <c r="Z60" s="20">
        <v>38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1</v>
      </c>
      <c r="AH60" s="20">
        <v>2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3</v>
      </c>
      <c r="AP60" s="20">
        <v>0</v>
      </c>
      <c r="AQ60" s="20">
        <v>6</v>
      </c>
      <c r="AR60" s="20">
        <v>0</v>
      </c>
      <c r="AS60" s="20">
        <v>4</v>
      </c>
      <c r="AT60" s="20">
        <v>50</v>
      </c>
      <c r="AU60" s="20">
        <v>1</v>
      </c>
      <c r="AV60" s="20">
        <v>0</v>
      </c>
      <c r="AW60" s="20">
        <v>0</v>
      </c>
      <c r="AX60" s="20">
        <v>1</v>
      </c>
      <c r="AY60" s="20">
        <v>0</v>
      </c>
      <c r="AZ60" s="20">
        <v>0</v>
      </c>
      <c r="BA60" s="20">
        <v>2</v>
      </c>
      <c r="BB60" s="20">
        <v>1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1</v>
      </c>
      <c r="BV60" s="20">
        <v>2</v>
      </c>
      <c r="BW60" s="20">
        <v>2</v>
      </c>
      <c r="BX60" s="20">
        <v>0</v>
      </c>
      <c r="BY60" s="20">
        <v>3</v>
      </c>
      <c r="BZ60" s="20">
        <v>2</v>
      </c>
      <c r="CA60" s="20">
        <v>7</v>
      </c>
      <c r="CB60" s="20">
        <v>0</v>
      </c>
      <c r="CC60" s="20">
        <v>4</v>
      </c>
      <c r="CD60" s="20">
        <v>46</v>
      </c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</row>
    <row r="61" spans="2:91" ht="20.100000000000001" customHeight="1" thickBot="1" x14ac:dyDescent="0.25">
      <c r="B61" s="7" t="s">
        <v>22</v>
      </c>
      <c r="C61" s="9">
        <f>SUM(C11:C60)</f>
        <v>4003</v>
      </c>
      <c r="D61" s="9">
        <f t="shared" ref="D61:AT61" si="0">SUM(D11:D60)</f>
        <v>139</v>
      </c>
      <c r="E61" s="9">
        <f t="shared" si="0"/>
        <v>3898</v>
      </c>
      <c r="F61" s="9">
        <f t="shared" si="0"/>
        <v>12963</v>
      </c>
      <c r="G61" s="9">
        <f t="shared" si="0"/>
        <v>19</v>
      </c>
      <c r="H61" s="9">
        <f t="shared" si="0"/>
        <v>0</v>
      </c>
      <c r="I61" s="9">
        <f t="shared" si="0"/>
        <v>19</v>
      </c>
      <c r="J61" s="9">
        <f t="shared" si="0"/>
        <v>101</v>
      </c>
      <c r="K61" s="9">
        <f t="shared" si="0"/>
        <v>25</v>
      </c>
      <c r="L61" s="9">
        <f t="shared" si="0"/>
        <v>0</v>
      </c>
      <c r="M61" s="9">
        <f t="shared" si="0"/>
        <v>28</v>
      </c>
      <c r="N61" s="9">
        <f t="shared" si="0"/>
        <v>57</v>
      </c>
      <c r="O61" s="9">
        <f t="shared" si="0"/>
        <v>1</v>
      </c>
      <c r="P61" s="9">
        <f t="shared" si="0"/>
        <v>0</v>
      </c>
      <c r="Q61" s="9">
        <f t="shared" si="0"/>
        <v>2</v>
      </c>
      <c r="R61" s="9">
        <f t="shared" si="0"/>
        <v>6</v>
      </c>
      <c r="S61" s="9">
        <f t="shared" si="0"/>
        <v>154</v>
      </c>
      <c r="T61" s="9">
        <f t="shared" si="0"/>
        <v>93</v>
      </c>
      <c r="U61" s="9">
        <f t="shared" si="0"/>
        <v>245</v>
      </c>
      <c r="V61" s="9">
        <f t="shared" si="0"/>
        <v>161</v>
      </c>
      <c r="W61" s="9">
        <f t="shared" si="0"/>
        <v>1324</v>
      </c>
      <c r="X61" s="9">
        <f t="shared" si="0"/>
        <v>2</v>
      </c>
      <c r="Y61" s="9">
        <f t="shared" si="0"/>
        <v>1303</v>
      </c>
      <c r="Z61" s="9">
        <f t="shared" si="0"/>
        <v>4677</v>
      </c>
      <c r="AA61" s="9">
        <f t="shared" si="0"/>
        <v>11</v>
      </c>
      <c r="AB61" s="9">
        <f t="shared" si="0"/>
        <v>1</v>
      </c>
      <c r="AC61" s="9">
        <f t="shared" si="0"/>
        <v>12</v>
      </c>
      <c r="AD61" s="9">
        <f t="shared" si="0"/>
        <v>13</v>
      </c>
      <c r="AE61" s="9">
        <f t="shared" si="0"/>
        <v>53</v>
      </c>
      <c r="AF61" s="9">
        <f t="shared" si="0"/>
        <v>0</v>
      </c>
      <c r="AG61" s="9">
        <f t="shared" si="0"/>
        <v>48</v>
      </c>
      <c r="AH61" s="9">
        <f t="shared" si="0"/>
        <v>160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0</v>
      </c>
      <c r="AM61" s="9">
        <f t="shared" si="0"/>
        <v>60</v>
      </c>
      <c r="AN61" s="9">
        <f t="shared" si="0"/>
        <v>7</v>
      </c>
      <c r="AO61" s="9">
        <f t="shared" si="0"/>
        <v>73</v>
      </c>
      <c r="AP61" s="9">
        <f t="shared" si="0"/>
        <v>146</v>
      </c>
      <c r="AQ61" s="9">
        <f t="shared" si="0"/>
        <v>726</v>
      </c>
      <c r="AR61" s="9">
        <f t="shared" si="0"/>
        <v>5</v>
      </c>
      <c r="AS61" s="9">
        <f t="shared" si="0"/>
        <v>671</v>
      </c>
      <c r="AT61" s="9">
        <f t="shared" si="0"/>
        <v>2024</v>
      </c>
      <c r="AU61" s="9">
        <f t="shared" ref="AU61:CL61" si="1">SUM(AU11:AU60)</f>
        <v>30</v>
      </c>
      <c r="AV61" s="9">
        <f t="shared" si="1"/>
        <v>0</v>
      </c>
      <c r="AW61" s="9">
        <f t="shared" si="1"/>
        <v>7</v>
      </c>
      <c r="AX61" s="9">
        <f t="shared" si="1"/>
        <v>23</v>
      </c>
      <c r="AY61" s="9">
        <f t="shared" si="1"/>
        <v>95</v>
      </c>
      <c r="AZ61" s="9">
        <f t="shared" si="1"/>
        <v>0</v>
      </c>
      <c r="BA61" s="9">
        <f t="shared" si="1"/>
        <v>87</v>
      </c>
      <c r="BB61" s="9">
        <f t="shared" si="1"/>
        <v>216</v>
      </c>
      <c r="BC61" s="9">
        <f t="shared" si="1"/>
        <v>0</v>
      </c>
      <c r="BD61" s="9">
        <f t="shared" si="1"/>
        <v>0</v>
      </c>
      <c r="BE61" s="9">
        <f t="shared" si="1"/>
        <v>0</v>
      </c>
      <c r="BF61" s="9">
        <f t="shared" si="1"/>
        <v>0</v>
      </c>
      <c r="BG61" s="9">
        <f t="shared" si="1"/>
        <v>0</v>
      </c>
      <c r="BH61" s="9">
        <f t="shared" si="1"/>
        <v>0</v>
      </c>
      <c r="BI61" s="9">
        <f t="shared" si="1"/>
        <v>0</v>
      </c>
      <c r="BJ61" s="9">
        <f t="shared" si="1"/>
        <v>0</v>
      </c>
      <c r="BK61" s="9">
        <f t="shared" si="1"/>
        <v>9</v>
      </c>
      <c r="BL61" s="9">
        <f t="shared" si="1"/>
        <v>0</v>
      </c>
      <c r="BM61" s="9">
        <f t="shared" si="1"/>
        <v>5</v>
      </c>
      <c r="BN61" s="9">
        <f t="shared" si="1"/>
        <v>26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15</v>
      </c>
      <c r="BS61" s="9">
        <f t="shared" si="1"/>
        <v>125</v>
      </c>
      <c r="BT61" s="9">
        <f t="shared" si="1"/>
        <v>0</v>
      </c>
      <c r="BU61" s="9">
        <f t="shared" si="1"/>
        <v>131</v>
      </c>
      <c r="BV61" s="9">
        <f t="shared" si="1"/>
        <v>603</v>
      </c>
      <c r="BW61" s="9">
        <f t="shared" si="1"/>
        <v>122</v>
      </c>
      <c r="BX61" s="9">
        <f t="shared" si="1"/>
        <v>31</v>
      </c>
      <c r="BY61" s="9">
        <f t="shared" si="1"/>
        <v>150</v>
      </c>
      <c r="BZ61" s="9">
        <f t="shared" si="1"/>
        <v>217</v>
      </c>
      <c r="CA61" s="9">
        <f t="shared" si="1"/>
        <v>1246</v>
      </c>
      <c r="CB61" s="9">
        <f t="shared" si="1"/>
        <v>0</v>
      </c>
      <c r="CC61" s="9">
        <f t="shared" si="1"/>
        <v>1114</v>
      </c>
      <c r="CD61" s="9">
        <f t="shared" si="1"/>
        <v>4514</v>
      </c>
      <c r="CE61" s="9">
        <f t="shared" si="1"/>
        <v>2</v>
      </c>
      <c r="CF61" s="9">
        <f t="shared" si="1"/>
        <v>0</v>
      </c>
      <c r="CG61" s="9">
        <f t="shared" si="1"/>
        <v>2</v>
      </c>
      <c r="CH61" s="9">
        <f t="shared" si="1"/>
        <v>0</v>
      </c>
      <c r="CI61" s="9">
        <f t="shared" si="1"/>
        <v>1</v>
      </c>
      <c r="CJ61" s="9">
        <f t="shared" si="1"/>
        <v>0</v>
      </c>
      <c r="CK61" s="9">
        <f t="shared" si="1"/>
        <v>1</v>
      </c>
      <c r="CL61" s="9">
        <f t="shared" si="1"/>
        <v>4</v>
      </c>
      <c r="CM61" s="58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89" t="s">
        <v>82</v>
      </c>
      <c r="D9" s="86"/>
      <c r="E9" s="86"/>
      <c r="F9" s="89" t="s">
        <v>83</v>
      </c>
      <c r="G9" s="86"/>
      <c r="H9" s="86"/>
      <c r="I9" s="89" t="s">
        <v>84</v>
      </c>
      <c r="J9" s="86"/>
      <c r="K9" s="86"/>
      <c r="L9" s="89" t="s">
        <v>85</v>
      </c>
      <c r="M9" s="86"/>
      <c r="N9" s="86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9">
        <v>18</v>
      </c>
      <c r="D11" s="19">
        <v>19</v>
      </c>
      <c r="E11" s="19">
        <v>49</v>
      </c>
      <c r="F11" s="19">
        <v>0</v>
      </c>
      <c r="G11" s="19">
        <v>0</v>
      </c>
      <c r="H11" s="19">
        <v>0</v>
      </c>
      <c r="I11" s="19">
        <v>15</v>
      </c>
      <c r="J11" s="19">
        <v>14</v>
      </c>
      <c r="K11" s="19">
        <v>42</v>
      </c>
      <c r="L11" s="19">
        <v>3</v>
      </c>
      <c r="M11" s="19">
        <v>5</v>
      </c>
      <c r="N11" s="19">
        <v>7</v>
      </c>
    </row>
    <row r="12" spans="2:14" ht="20.100000000000001" customHeight="1" thickBot="1" x14ac:dyDescent="0.25">
      <c r="B12" s="4" t="s">
        <v>199</v>
      </c>
      <c r="C12" s="20">
        <v>38</v>
      </c>
      <c r="D12" s="20">
        <v>43</v>
      </c>
      <c r="E12" s="20">
        <v>100</v>
      </c>
      <c r="F12" s="20">
        <v>4</v>
      </c>
      <c r="G12" s="20">
        <v>4</v>
      </c>
      <c r="H12" s="20">
        <v>16</v>
      </c>
      <c r="I12" s="20">
        <v>22</v>
      </c>
      <c r="J12" s="20">
        <v>29</v>
      </c>
      <c r="K12" s="20">
        <v>74</v>
      </c>
      <c r="L12" s="20">
        <v>12</v>
      </c>
      <c r="M12" s="20">
        <v>10</v>
      </c>
      <c r="N12" s="20">
        <v>10</v>
      </c>
    </row>
    <row r="13" spans="2:14" ht="20.100000000000001" customHeight="1" thickBot="1" x14ac:dyDescent="0.25">
      <c r="B13" s="4" t="s">
        <v>200</v>
      </c>
      <c r="C13" s="20">
        <v>13</v>
      </c>
      <c r="D13" s="20">
        <v>22</v>
      </c>
      <c r="E13" s="20">
        <v>17</v>
      </c>
      <c r="F13" s="20">
        <v>2</v>
      </c>
      <c r="G13" s="20">
        <v>1</v>
      </c>
      <c r="H13" s="20">
        <v>1</v>
      </c>
      <c r="I13" s="20">
        <v>9</v>
      </c>
      <c r="J13" s="20">
        <v>18</v>
      </c>
      <c r="K13" s="20">
        <v>14</v>
      </c>
      <c r="L13" s="20">
        <v>2</v>
      </c>
      <c r="M13" s="20">
        <v>3</v>
      </c>
      <c r="N13" s="20">
        <v>2</v>
      </c>
    </row>
    <row r="14" spans="2:14" ht="20.100000000000001" customHeight="1" thickBot="1" x14ac:dyDescent="0.25">
      <c r="B14" s="4" t="s">
        <v>201</v>
      </c>
      <c r="C14" s="20">
        <v>21</v>
      </c>
      <c r="D14" s="20">
        <v>12</v>
      </c>
      <c r="E14" s="20">
        <v>22</v>
      </c>
      <c r="F14" s="20">
        <v>10</v>
      </c>
      <c r="G14" s="20">
        <v>6</v>
      </c>
      <c r="H14" s="20">
        <v>7</v>
      </c>
      <c r="I14" s="20">
        <v>9</v>
      </c>
      <c r="J14" s="20">
        <v>4</v>
      </c>
      <c r="K14" s="20">
        <v>15</v>
      </c>
      <c r="L14" s="20">
        <v>2</v>
      </c>
      <c r="M14" s="20">
        <v>2</v>
      </c>
      <c r="N14" s="20">
        <v>0</v>
      </c>
    </row>
    <row r="15" spans="2:14" ht="20.100000000000001" customHeight="1" thickBot="1" x14ac:dyDescent="0.25">
      <c r="B15" s="4" t="s">
        <v>202</v>
      </c>
      <c r="C15" s="20">
        <v>9</v>
      </c>
      <c r="D15" s="20">
        <v>8</v>
      </c>
      <c r="E15" s="20">
        <v>10</v>
      </c>
      <c r="F15" s="20">
        <v>5</v>
      </c>
      <c r="G15" s="20">
        <v>2</v>
      </c>
      <c r="H15" s="20">
        <v>4</v>
      </c>
      <c r="I15" s="20">
        <v>4</v>
      </c>
      <c r="J15" s="20">
        <v>6</v>
      </c>
      <c r="K15" s="20">
        <v>6</v>
      </c>
      <c r="L15" s="20">
        <v>0</v>
      </c>
      <c r="M15" s="20">
        <v>0</v>
      </c>
      <c r="N15" s="20">
        <v>0</v>
      </c>
    </row>
    <row r="16" spans="2:14" ht="20.100000000000001" customHeight="1" thickBot="1" x14ac:dyDescent="0.25">
      <c r="B16" s="4" t="s">
        <v>203</v>
      </c>
      <c r="C16" s="20">
        <v>19</v>
      </c>
      <c r="D16" s="20">
        <v>13</v>
      </c>
      <c r="E16" s="20">
        <v>18</v>
      </c>
      <c r="F16" s="20">
        <v>4</v>
      </c>
      <c r="G16" s="20">
        <v>4</v>
      </c>
      <c r="H16" s="20">
        <v>1</v>
      </c>
      <c r="I16" s="20">
        <v>15</v>
      </c>
      <c r="J16" s="20">
        <v>9</v>
      </c>
      <c r="K16" s="20">
        <v>17</v>
      </c>
      <c r="L16" s="20">
        <v>0</v>
      </c>
      <c r="M16" s="20">
        <v>0</v>
      </c>
      <c r="N16" s="20">
        <v>0</v>
      </c>
    </row>
    <row r="17" spans="2:14" ht="20.100000000000001" customHeight="1" thickBot="1" x14ac:dyDescent="0.25">
      <c r="B17" s="4" t="s">
        <v>204</v>
      </c>
      <c r="C17" s="20">
        <v>44</v>
      </c>
      <c r="D17" s="20">
        <v>64</v>
      </c>
      <c r="E17" s="20">
        <v>69</v>
      </c>
      <c r="F17" s="20">
        <v>4</v>
      </c>
      <c r="G17" s="20">
        <v>14</v>
      </c>
      <c r="H17" s="20">
        <v>3</v>
      </c>
      <c r="I17" s="20">
        <v>31</v>
      </c>
      <c r="J17" s="20">
        <v>38</v>
      </c>
      <c r="K17" s="20">
        <v>61</v>
      </c>
      <c r="L17" s="20">
        <v>9</v>
      </c>
      <c r="M17" s="20">
        <v>12</v>
      </c>
      <c r="N17" s="20">
        <v>5</v>
      </c>
    </row>
    <row r="18" spans="2:14" ht="20.100000000000001" customHeight="1" thickBot="1" x14ac:dyDescent="0.25">
      <c r="B18" s="4" t="s">
        <v>205</v>
      </c>
      <c r="C18" s="20">
        <v>50</v>
      </c>
      <c r="D18" s="20">
        <v>47</v>
      </c>
      <c r="E18" s="20">
        <v>91</v>
      </c>
      <c r="F18" s="20">
        <v>3</v>
      </c>
      <c r="G18" s="20">
        <v>3</v>
      </c>
      <c r="H18" s="20">
        <v>14</v>
      </c>
      <c r="I18" s="20">
        <v>43</v>
      </c>
      <c r="J18" s="20">
        <v>37</v>
      </c>
      <c r="K18" s="20">
        <v>71</v>
      </c>
      <c r="L18" s="20">
        <v>4</v>
      </c>
      <c r="M18" s="20">
        <v>7</v>
      </c>
      <c r="N18" s="20">
        <v>6</v>
      </c>
    </row>
    <row r="19" spans="2:14" ht="20.100000000000001" customHeight="1" thickBot="1" x14ac:dyDescent="0.25">
      <c r="B19" s="4" t="s">
        <v>206</v>
      </c>
      <c r="C19" s="20">
        <v>9</v>
      </c>
      <c r="D19" s="20">
        <v>2</v>
      </c>
      <c r="E19" s="20">
        <v>18</v>
      </c>
      <c r="F19" s="20">
        <v>3</v>
      </c>
      <c r="G19" s="20">
        <v>0</v>
      </c>
      <c r="H19" s="20">
        <v>9</v>
      </c>
      <c r="I19" s="20">
        <v>6</v>
      </c>
      <c r="J19" s="20">
        <v>2</v>
      </c>
      <c r="K19" s="20">
        <v>9</v>
      </c>
      <c r="L19" s="20">
        <v>0</v>
      </c>
      <c r="M19" s="20">
        <v>0</v>
      </c>
      <c r="N19" s="20">
        <v>0</v>
      </c>
    </row>
    <row r="20" spans="2:14" ht="20.100000000000001" customHeight="1" thickBot="1" x14ac:dyDescent="0.25">
      <c r="B20" s="4" t="s">
        <v>207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0</v>
      </c>
      <c r="I20" s="20">
        <v>1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</row>
    <row r="21" spans="2:14" ht="20.100000000000001" customHeight="1" thickBot="1" x14ac:dyDescent="0.25">
      <c r="B21" s="4" t="s">
        <v>208</v>
      </c>
      <c r="C21" s="20">
        <v>30</v>
      </c>
      <c r="D21" s="20">
        <v>19</v>
      </c>
      <c r="E21" s="20">
        <v>41</v>
      </c>
      <c r="F21" s="20">
        <v>6</v>
      </c>
      <c r="G21" s="20">
        <v>6</v>
      </c>
      <c r="H21" s="20">
        <v>7</v>
      </c>
      <c r="I21" s="20">
        <v>19</v>
      </c>
      <c r="J21" s="20">
        <v>8</v>
      </c>
      <c r="K21" s="20">
        <v>33</v>
      </c>
      <c r="L21" s="20">
        <v>5</v>
      </c>
      <c r="M21" s="20">
        <v>5</v>
      </c>
      <c r="N21" s="20">
        <v>1</v>
      </c>
    </row>
    <row r="22" spans="2:14" ht="20.100000000000001" customHeight="1" thickBot="1" x14ac:dyDescent="0.25">
      <c r="B22" s="4" t="s">
        <v>209</v>
      </c>
      <c r="C22" s="20">
        <v>26</v>
      </c>
      <c r="D22" s="20">
        <v>18</v>
      </c>
      <c r="E22" s="20">
        <v>37</v>
      </c>
      <c r="F22" s="20">
        <v>3</v>
      </c>
      <c r="G22" s="20">
        <v>1</v>
      </c>
      <c r="H22" s="20">
        <v>6</v>
      </c>
      <c r="I22" s="20">
        <v>9</v>
      </c>
      <c r="J22" s="20">
        <v>4</v>
      </c>
      <c r="K22" s="20">
        <v>20</v>
      </c>
      <c r="L22" s="20">
        <v>14</v>
      </c>
      <c r="M22" s="20">
        <v>13</v>
      </c>
      <c r="N22" s="20">
        <v>11</v>
      </c>
    </row>
    <row r="23" spans="2:14" ht="20.100000000000001" customHeight="1" thickBot="1" x14ac:dyDescent="0.25">
      <c r="B23" s="4" t="s">
        <v>210</v>
      </c>
      <c r="C23" s="20">
        <v>45</v>
      </c>
      <c r="D23" s="20">
        <v>45</v>
      </c>
      <c r="E23" s="20">
        <v>51</v>
      </c>
      <c r="F23" s="20">
        <v>10</v>
      </c>
      <c r="G23" s="20">
        <v>13</v>
      </c>
      <c r="H23" s="20">
        <v>17</v>
      </c>
      <c r="I23" s="20">
        <v>32</v>
      </c>
      <c r="J23" s="20">
        <v>29</v>
      </c>
      <c r="K23" s="20">
        <v>30</v>
      </c>
      <c r="L23" s="20">
        <v>3</v>
      </c>
      <c r="M23" s="20">
        <v>3</v>
      </c>
      <c r="N23" s="20">
        <v>4</v>
      </c>
    </row>
    <row r="24" spans="2:14" ht="20.100000000000001" customHeight="1" thickBot="1" x14ac:dyDescent="0.25">
      <c r="B24" s="4" t="s">
        <v>211</v>
      </c>
      <c r="C24" s="20">
        <v>49</v>
      </c>
      <c r="D24" s="20">
        <v>38</v>
      </c>
      <c r="E24" s="20">
        <v>82</v>
      </c>
      <c r="F24" s="20">
        <v>4</v>
      </c>
      <c r="G24" s="20">
        <v>2</v>
      </c>
      <c r="H24" s="20">
        <v>9</v>
      </c>
      <c r="I24" s="20">
        <v>45</v>
      </c>
      <c r="J24" s="20">
        <v>36</v>
      </c>
      <c r="K24" s="20">
        <v>73</v>
      </c>
      <c r="L24" s="20">
        <v>0</v>
      </c>
      <c r="M24" s="20">
        <v>0</v>
      </c>
      <c r="N24" s="20">
        <v>0</v>
      </c>
    </row>
    <row r="25" spans="2:14" ht="20.100000000000001" customHeight="1" thickBot="1" x14ac:dyDescent="0.25">
      <c r="B25" s="4" t="s">
        <v>212</v>
      </c>
      <c r="C25" s="20">
        <v>18</v>
      </c>
      <c r="D25" s="20">
        <v>12</v>
      </c>
      <c r="E25" s="20">
        <v>19</v>
      </c>
      <c r="F25" s="20">
        <v>6</v>
      </c>
      <c r="G25" s="20">
        <v>1</v>
      </c>
      <c r="H25" s="20">
        <v>10</v>
      </c>
      <c r="I25" s="20">
        <v>11</v>
      </c>
      <c r="J25" s="20">
        <v>10</v>
      </c>
      <c r="K25" s="20">
        <v>8</v>
      </c>
      <c r="L25" s="20">
        <v>1</v>
      </c>
      <c r="M25" s="20">
        <v>1</v>
      </c>
      <c r="N25" s="20">
        <v>1</v>
      </c>
    </row>
    <row r="26" spans="2:14" ht="20.100000000000001" customHeight="1" thickBot="1" x14ac:dyDescent="0.25">
      <c r="B26" s="5" t="s">
        <v>213</v>
      </c>
      <c r="C26" s="31">
        <v>9</v>
      </c>
      <c r="D26" s="31">
        <v>9</v>
      </c>
      <c r="E26" s="31">
        <v>8</v>
      </c>
      <c r="F26" s="31">
        <v>0</v>
      </c>
      <c r="G26" s="31">
        <v>1</v>
      </c>
      <c r="H26" s="31">
        <v>0</v>
      </c>
      <c r="I26" s="31">
        <v>8</v>
      </c>
      <c r="J26" s="31">
        <v>8</v>
      </c>
      <c r="K26" s="31">
        <v>7</v>
      </c>
      <c r="L26" s="31">
        <v>1</v>
      </c>
      <c r="M26" s="31">
        <v>0</v>
      </c>
      <c r="N26" s="31">
        <v>1</v>
      </c>
    </row>
    <row r="27" spans="2:14" ht="20.100000000000001" customHeight="1" thickBot="1" x14ac:dyDescent="0.25">
      <c r="B27" s="6" t="s">
        <v>214</v>
      </c>
      <c r="C27" s="33">
        <v>4</v>
      </c>
      <c r="D27" s="33">
        <v>5</v>
      </c>
      <c r="E27" s="33">
        <v>5</v>
      </c>
      <c r="F27" s="33">
        <v>2</v>
      </c>
      <c r="G27" s="33">
        <v>3</v>
      </c>
      <c r="H27" s="33">
        <v>2</v>
      </c>
      <c r="I27" s="33">
        <v>2</v>
      </c>
      <c r="J27" s="33">
        <v>2</v>
      </c>
      <c r="K27" s="33">
        <v>3</v>
      </c>
      <c r="L27" s="33">
        <v>0</v>
      </c>
      <c r="M27" s="33">
        <v>0</v>
      </c>
      <c r="N27" s="33">
        <v>0</v>
      </c>
    </row>
    <row r="28" spans="2:14" ht="20.100000000000001" customHeight="1" thickBot="1" x14ac:dyDescent="0.25">
      <c r="B28" s="4" t="s">
        <v>215</v>
      </c>
      <c r="C28" s="33">
        <v>4</v>
      </c>
      <c r="D28" s="33">
        <v>4</v>
      </c>
      <c r="E28" s="33">
        <v>1</v>
      </c>
      <c r="F28" s="33">
        <v>0</v>
      </c>
      <c r="G28" s="33">
        <v>0</v>
      </c>
      <c r="H28" s="33">
        <v>0</v>
      </c>
      <c r="I28" s="33">
        <v>4</v>
      </c>
      <c r="J28" s="33">
        <v>4</v>
      </c>
      <c r="K28" s="33">
        <v>1</v>
      </c>
      <c r="L28" s="33">
        <v>0</v>
      </c>
      <c r="M28" s="33">
        <v>0</v>
      </c>
      <c r="N28" s="33">
        <v>0</v>
      </c>
    </row>
    <row r="29" spans="2:14" ht="20.100000000000001" customHeight="1" thickBot="1" x14ac:dyDescent="0.25">
      <c r="B29" s="4" t="s">
        <v>216</v>
      </c>
      <c r="C29" s="32">
        <v>5</v>
      </c>
      <c r="D29" s="32">
        <v>8</v>
      </c>
      <c r="E29" s="32">
        <v>22</v>
      </c>
      <c r="F29" s="32">
        <v>1</v>
      </c>
      <c r="G29" s="32">
        <v>2</v>
      </c>
      <c r="H29" s="32">
        <v>0</v>
      </c>
      <c r="I29" s="32">
        <v>4</v>
      </c>
      <c r="J29" s="32">
        <v>6</v>
      </c>
      <c r="K29" s="32">
        <v>22</v>
      </c>
      <c r="L29" s="32">
        <v>0</v>
      </c>
      <c r="M29" s="32">
        <v>0</v>
      </c>
      <c r="N29" s="32">
        <v>0</v>
      </c>
    </row>
    <row r="30" spans="2:14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2:14" ht="20.100000000000001" customHeight="1" thickBot="1" x14ac:dyDescent="0.25">
      <c r="B31" s="4" t="s">
        <v>218</v>
      </c>
      <c r="C31" s="20">
        <v>4</v>
      </c>
      <c r="D31" s="20">
        <v>2</v>
      </c>
      <c r="E31" s="20">
        <v>4</v>
      </c>
      <c r="F31" s="20">
        <v>1</v>
      </c>
      <c r="G31" s="20">
        <v>1</v>
      </c>
      <c r="H31" s="20">
        <v>2</v>
      </c>
      <c r="I31" s="20">
        <v>3</v>
      </c>
      <c r="J31" s="20">
        <v>1</v>
      </c>
      <c r="K31" s="20">
        <v>2</v>
      </c>
      <c r="L31" s="20">
        <v>0</v>
      </c>
      <c r="M31" s="20">
        <v>0</v>
      </c>
      <c r="N31" s="20">
        <v>0</v>
      </c>
    </row>
    <row r="32" spans="2:14" ht="20.100000000000001" customHeight="1" thickBot="1" x14ac:dyDescent="0.25">
      <c r="B32" s="4" t="s">
        <v>219</v>
      </c>
      <c r="C32" s="20">
        <v>1</v>
      </c>
      <c r="D32" s="20">
        <v>1</v>
      </c>
      <c r="E32" s="20">
        <v>0</v>
      </c>
      <c r="F32" s="20">
        <v>1</v>
      </c>
      <c r="G32" s="20">
        <v>1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2:14" ht="20.100000000000001" customHeight="1" thickBot="1" x14ac:dyDescent="0.25">
      <c r="B33" s="4" t="s">
        <v>220</v>
      </c>
      <c r="C33" s="20">
        <v>3</v>
      </c>
      <c r="D33" s="20">
        <v>3</v>
      </c>
      <c r="E33" s="20">
        <v>1</v>
      </c>
      <c r="F33" s="20">
        <v>0</v>
      </c>
      <c r="G33" s="20">
        <v>0</v>
      </c>
      <c r="H33" s="20">
        <v>1</v>
      </c>
      <c r="I33" s="20">
        <v>3</v>
      </c>
      <c r="J33" s="20">
        <v>3</v>
      </c>
      <c r="K33" s="20">
        <v>0</v>
      </c>
      <c r="L33" s="20">
        <v>0</v>
      </c>
      <c r="M33" s="20">
        <v>0</v>
      </c>
      <c r="N33" s="20">
        <v>0</v>
      </c>
    </row>
    <row r="34" spans="2:14" ht="20.100000000000001" customHeight="1" thickBot="1" x14ac:dyDescent="0.25">
      <c r="B34" s="4" t="s">
        <v>221</v>
      </c>
      <c r="C34" s="20">
        <v>17</v>
      </c>
      <c r="D34" s="20">
        <v>12</v>
      </c>
      <c r="E34" s="20">
        <v>15</v>
      </c>
      <c r="F34" s="20">
        <v>1</v>
      </c>
      <c r="G34" s="20">
        <v>3</v>
      </c>
      <c r="H34" s="20">
        <v>1</v>
      </c>
      <c r="I34" s="20">
        <v>16</v>
      </c>
      <c r="J34" s="20">
        <v>9</v>
      </c>
      <c r="K34" s="20">
        <v>14</v>
      </c>
      <c r="L34" s="20">
        <v>0</v>
      </c>
      <c r="M34" s="20">
        <v>0</v>
      </c>
      <c r="N34" s="20">
        <v>0</v>
      </c>
    </row>
    <row r="35" spans="2:14" ht="20.100000000000001" customHeight="1" thickBot="1" x14ac:dyDescent="0.25">
      <c r="B35" s="4" t="s">
        <v>222</v>
      </c>
      <c r="C35" s="20">
        <v>2</v>
      </c>
      <c r="D35" s="20">
        <v>0</v>
      </c>
      <c r="E35" s="20">
        <v>5</v>
      </c>
      <c r="F35" s="20">
        <v>1</v>
      </c>
      <c r="G35" s="20">
        <v>0</v>
      </c>
      <c r="H35" s="20">
        <v>2</v>
      </c>
      <c r="I35" s="20">
        <v>1</v>
      </c>
      <c r="J35" s="20">
        <v>0</v>
      </c>
      <c r="K35" s="20">
        <v>3</v>
      </c>
      <c r="L35" s="20">
        <v>0</v>
      </c>
      <c r="M35" s="20">
        <v>0</v>
      </c>
      <c r="N35" s="20">
        <v>0</v>
      </c>
    </row>
    <row r="36" spans="2:14" ht="20.100000000000001" customHeight="1" thickBot="1" x14ac:dyDescent="0.25">
      <c r="B36" s="4" t="s">
        <v>223</v>
      </c>
      <c r="C36" s="20">
        <v>8</v>
      </c>
      <c r="D36" s="20">
        <v>5</v>
      </c>
      <c r="E36" s="20">
        <v>5</v>
      </c>
      <c r="F36" s="20">
        <v>1</v>
      </c>
      <c r="G36" s="20">
        <v>1</v>
      </c>
      <c r="H36" s="20">
        <v>1</v>
      </c>
      <c r="I36" s="20">
        <v>4</v>
      </c>
      <c r="J36" s="20">
        <v>3</v>
      </c>
      <c r="K36" s="20">
        <v>1</v>
      </c>
      <c r="L36" s="20">
        <v>3</v>
      </c>
      <c r="M36" s="20">
        <v>1</v>
      </c>
      <c r="N36" s="20">
        <v>3</v>
      </c>
    </row>
    <row r="37" spans="2:14" ht="20.100000000000001" customHeight="1" thickBot="1" x14ac:dyDescent="0.25">
      <c r="B37" s="4" t="s">
        <v>224</v>
      </c>
      <c r="C37" s="20">
        <v>12</v>
      </c>
      <c r="D37" s="20">
        <v>15</v>
      </c>
      <c r="E37" s="20">
        <v>10</v>
      </c>
      <c r="F37" s="20">
        <v>3</v>
      </c>
      <c r="G37" s="20">
        <v>2</v>
      </c>
      <c r="H37" s="20">
        <v>2</v>
      </c>
      <c r="I37" s="20">
        <v>8</v>
      </c>
      <c r="J37" s="20">
        <v>12</v>
      </c>
      <c r="K37" s="20">
        <v>8</v>
      </c>
      <c r="L37" s="20">
        <v>1</v>
      </c>
      <c r="M37" s="20">
        <v>1</v>
      </c>
      <c r="N37" s="20">
        <v>0</v>
      </c>
    </row>
    <row r="38" spans="2:14" ht="20.100000000000001" customHeight="1" thickBot="1" x14ac:dyDescent="0.25">
      <c r="B38" s="4" t="s">
        <v>225</v>
      </c>
      <c r="C38" s="20">
        <v>1</v>
      </c>
      <c r="D38" s="20">
        <v>4</v>
      </c>
      <c r="E38" s="20">
        <v>7</v>
      </c>
      <c r="F38" s="20">
        <v>0</v>
      </c>
      <c r="G38" s="20">
        <v>1</v>
      </c>
      <c r="H38" s="20">
        <v>1</v>
      </c>
      <c r="I38" s="20">
        <v>1</v>
      </c>
      <c r="J38" s="20">
        <v>3</v>
      </c>
      <c r="K38" s="20">
        <v>6</v>
      </c>
      <c r="L38" s="20">
        <v>0</v>
      </c>
      <c r="M38" s="20">
        <v>0</v>
      </c>
      <c r="N38" s="20">
        <v>0</v>
      </c>
    </row>
    <row r="39" spans="2:14" ht="20.100000000000001" customHeight="1" thickBot="1" x14ac:dyDescent="0.25">
      <c r="B39" s="4" t="s">
        <v>226</v>
      </c>
      <c r="C39" s="20">
        <v>1</v>
      </c>
      <c r="D39" s="20">
        <v>1</v>
      </c>
      <c r="E39" s="20">
        <v>15</v>
      </c>
      <c r="F39" s="20">
        <v>1</v>
      </c>
      <c r="G39" s="20">
        <v>1</v>
      </c>
      <c r="H39" s="20">
        <v>3</v>
      </c>
      <c r="I39" s="20">
        <v>0</v>
      </c>
      <c r="J39" s="20">
        <v>0</v>
      </c>
      <c r="K39" s="20">
        <v>12</v>
      </c>
      <c r="L39" s="20">
        <v>0</v>
      </c>
      <c r="M39" s="20">
        <v>0</v>
      </c>
      <c r="N39" s="20">
        <v>0</v>
      </c>
    </row>
    <row r="40" spans="2:14" ht="20.100000000000001" customHeight="1" thickBot="1" x14ac:dyDescent="0.25">
      <c r="B40" s="4" t="s">
        <v>227</v>
      </c>
      <c r="C40" s="20">
        <v>17</v>
      </c>
      <c r="D40" s="20">
        <v>15</v>
      </c>
      <c r="E40" s="20">
        <v>40</v>
      </c>
      <c r="F40" s="20">
        <v>2</v>
      </c>
      <c r="G40" s="20">
        <v>2</v>
      </c>
      <c r="H40" s="20">
        <v>6</v>
      </c>
      <c r="I40" s="20">
        <v>10</v>
      </c>
      <c r="J40" s="20">
        <v>6</v>
      </c>
      <c r="K40" s="20">
        <v>34</v>
      </c>
      <c r="L40" s="20">
        <v>5</v>
      </c>
      <c r="M40" s="20">
        <v>7</v>
      </c>
      <c r="N40" s="20">
        <v>0</v>
      </c>
    </row>
    <row r="41" spans="2:14" ht="20.100000000000001" customHeight="1" thickBot="1" x14ac:dyDescent="0.25">
      <c r="B41" s="4" t="s">
        <v>228</v>
      </c>
      <c r="C41" s="20">
        <v>176</v>
      </c>
      <c r="D41" s="20">
        <v>172</v>
      </c>
      <c r="E41" s="20">
        <v>335</v>
      </c>
      <c r="F41" s="20">
        <v>41</v>
      </c>
      <c r="G41" s="20">
        <v>45</v>
      </c>
      <c r="H41" s="20">
        <v>68</v>
      </c>
      <c r="I41" s="20">
        <v>121</v>
      </c>
      <c r="J41" s="20">
        <v>116</v>
      </c>
      <c r="K41" s="20">
        <v>251</v>
      </c>
      <c r="L41" s="20">
        <v>14</v>
      </c>
      <c r="M41" s="20">
        <v>11</v>
      </c>
      <c r="N41" s="20">
        <v>16</v>
      </c>
    </row>
    <row r="42" spans="2:14" ht="20.100000000000001" customHeight="1" thickBot="1" x14ac:dyDescent="0.25">
      <c r="B42" s="4" t="s">
        <v>229</v>
      </c>
      <c r="C42" s="20">
        <v>28</v>
      </c>
      <c r="D42" s="20">
        <v>24</v>
      </c>
      <c r="E42" s="20">
        <v>38</v>
      </c>
      <c r="F42" s="20">
        <v>11</v>
      </c>
      <c r="G42" s="20">
        <v>11</v>
      </c>
      <c r="H42" s="20">
        <v>6</v>
      </c>
      <c r="I42" s="20">
        <v>16</v>
      </c>
      <c r="J42" s="20">
        <v>11</v>
      </c>
      <c r="K42" s="20">
        <v>29</v>
      </c>
      <c r="L42" s="20">
        <v>1</v>
      </c>
      <c r="M42" s="20">
        <v>2</v>
      </c>
      <c r="N42" s="20">
        <v>3</v>
      </c>
    </row>
    <row r="43" spans="2:14" ht="20.100000000000001" customHeight="1" thickBot="1" x14ac:dyDescent="0.25">
      <c r="B43" s="4" t="s">
        <v>230</v>
      </c>
      <c r="C43" s="20">
        <v>14</v>
      </c>
      <c r="D43" s="20">
        <v>12</v>
      </c>
      <c r="E43" s="20">
        <v>17</v>
      </c>
      <c r="F43" s="20">
        <v>6</v>
      </c>
      <c r="G43" s="20">
        <v>5</v>
      </c>
      <c r="H43" s="20">
        <v>4</v>
      </c>
      <c r="I43" s="20">
        <v>6</v>
      </c>
      <c r="J43" s="20">
        <v>6</v>
      </c>
      <c r="K43" s="20">
        <v>12</v>
      </c>
      <c r="L43" s="20">
        <v>2</v>
      </c>
      <c r="M43" s="20">
        <v>1</v>
      </c>
      <c r="N43" s="20">
        <v>1</v>
      </c>
    </row>
    <row r="44" spans="2:14" ht="20.100000000000001" customHeight="1" thickBot="1" x14ac:dyDescent="0.25">
      <c r="B44" s="4" t="s">
        <v>231</v>
      </c>
      <c r="C44" s="20">
        <v>27</v>
      </c>
      <c r="D44" s="20">
        <v>26</v>
      </c>
      <c r="E44" s="20">
        <v>62</v>
      </c>
      <c r="F44" s="20">
        <v>9</v>
      </c>
      <c r="G44" s="20">
        <v>10</v>
      </c>
      <c r="H44" s="20">
        <v>10</v>
      </c>
      <c r="I44" s="20">
        <v>16</v>
      </c>
      <c r="J44" s="20">
        <v>13</v>
      </c>
      <c r="K44" s="20">
        <v>42</v>
      </c>
      <c r="L44" s="20">
        <v>2</v>
      </c>
      <c r="M44" s="20">
        <v>3</v>
      </c>
      <c r="N44" s="20">
        <v>10</v>
      </c>
    </row>
    <row r="45" spans="2:14" ht="20.100000000000001" customHeight="1" thickBot="1" x14ac:dyDescent="0.25">
      <c r="B45" s="4" t="s">
        <v>232</v>
      </c>
      <c r="C45" s="20">
        <v>37</v>
      </c>
      <c r="D45" s="20">
        <v>46</v>
      </c>
      <c r="E45" s="20">
        <v>69</v>
      </c>
      <c r="F45" s="20">
        <v>14</v>
      </c>
      <c r="G45" s="20">
        <v>20</v>
      </c>
      <c r="H45" s="20">
        <v>23</v>
      </c>
      <c r="I45" s="20">
        <v>21</v>
      </c>
      <c r="J45" s="20">
        <v>21</v>
      </c>
      <c r="K45" s="20">
        <v>39</v>
      </c>
      <c r="L45" s="20">
        <v>2</v>
      </c>
      <c r="M45" s="20">
        <v>5</v>
      </c>
      <c r="N45" s="20">
        <v>7</v>
      </c>
    </row>
    <row r="46" spans="2:14" ht="20.100000000000001" customHeight="1" thickBot="1" x14ac:dyDescent="0.25">
      <c r="B46" s="4" t="s">
        <v>233</v>
      </c>
      <c r="C46" s="20">
        <v>9</v>
      </c>
      <c r="D46" s="20">
        <v>14</v>
      </c>
      <c r="E46" s="20">
        <v>15</v>
      </c>
      <c r="F46" s="20">
        <v>0</v>
      </c>
      <c r="G46" s="20">
        <v>6</v>
      </c>
      <c r="H46" s="20">
        <v>12</v>
      </c>
      <c r="I46" s="20">
        <v>5</v>
      </c>
      <c r="J46" s="20">
        <v>4</v>
      </c>
      <c r="K46" s="20">
        <v>2</v>
      </c>
      <c r="L46" s="20">
        <v>4</v>
      </c>
      <c r="M46" s="20">
        <v>4</v>
      </c>
      <c r="N46" s="20">
        <v>1</v>
      </c>
    </row>
    <row r="47" spans="2:14" ht="20.100000000000001" customHeight="1" thickBot="1" x14ac:dyDescent="0.25">
      <c r="B47" s="4" t="s">
        <v>234</v>
      </c>
      <c r="C47" s="20">
        <v>98</v>
      </c>
      <c r="D47" s="20">
        <v>73</v>
      </c>
      <c r="E47" s="20">
        <v>124</v>
      </c>
      <c r="F47" s="20">
        <v>19</v>
      </c>
      <c r="G47" s="20">
        <v>11</v>
      </c>
      <c r="H47" s="20">
        <v>18</v>
      </c>
      <c r="I47" s="20">
        <v>64</v>
      </c>
      <c r="J47" s="20">
        <v>47</v>
      </c>
      <c r="K47" s="20">
        <v>103</v>
      </c>
      <c r="L47" s="20">
        <v>15</v>
      </c>
      <c r="M47" s="20">
        <v>15</v>
      </c>
      <c r="N47" s="20">
        <v>3</v>
      </c>
    </row>
    <row r="48" spans="2:14" ht="20.100000000000001" customHeight="1" thickBot="1" x14ac:dyDescent="0.25">
      <c r="B48" s="4" t="s">
        <v>235</v>
      </c>
      <c r="C48" s="20">
        <v>4</v>
      </c>
      <c r="D48" s="20">
        <v>5</v>
      </c>
      <c r="E48" s="20">
        <v>8</v>
      </c>
      <c r="F48" s="20">
        <v>1</v>
      </c>
      <c r="G48" s="20">
        <v>0</v>
      </c>
      <c r="H48" s="20">
        <v>1</v>
      </c>
      <c r="I48" s="20">
        <v>3</v>
      </c>
      <c r="J48" s="20">
        <v>5</v>
      </c>
      <c r="K48" s="20">
        <v>7</v>
      </c>
      <c r="L48" s="20">
        <v>0</v>
      </c>
      <c r="M48" s="20">
        <v>0</v>
      </c>
      <c r="N48" s="20">
        <v>0</v>
      </c>
    </row>
    <row r="49" spans="2:14" ht="20.100000000000001" customHeight="1" thickBot="1" x14ac:dyDescent="0.25">
      <c r="B49" s="4" t="s">
        <v>236</v>
      </c>
      <c r="C49" s="20">
        <v>2</v>
      </c>
      <c r="D49" s="20">
        <v>6</v>
      </c>
      <c r="E49" s="20">
        <v>7</v>
      </c>
      <c r="F49" s="20">
        <v>2</v>
      </c>
      <c r="G49" s="20">
        <v>1</v>
      </c>
      <c r="H49" s="20">
        <v>1</v>
      </c>
      <c r="I49" s="20">
        <v>0</v>
      </c>
      <c r="J49" s="20">
        <v>5</v>
      </c>
      <c r="K49" s="20">
        <v>6</v>
      </c>
      <c r="L49" s="20">
        <v>0</v>
      </c>
      <c r="M49" s="20">
        <v>0</v>
      </c>
      <c r="N49" s="20">
        <v>0</v>
      </c>
    </row>
    <row r="50" spans="2:14" ht="20.100000000000001" customHeight="1" thickBot="1" x14ac:dyDescent="0.25">
      <c r="B50" s="4" t="s">
        <v>237</v>
      </c>
      <c r="C50" s="20">
        <v>16</v>
      </c>
      <c r="D50" s="20">
        <v>15</v>
      </c>
      <c r="E50" s="20">
        <v>50</v>
      </c>
      <c r="F50" s="20">
        <v>4</v>
      </c>
      <c r="G50" s="20">
        <v>3</v>
      </c>
      <c r="H50" s="20">
        <v>2</v>
      </c>
      <c r="I50" s="20">
        <v>10</v>
      </c>
      <c r="J50" s="20">
        <v>10</v>
      </c>
      <c r="K50" s="20">
        <v>43</v>
      </c>
      <c r="L50" s="20">
        <v>2</v>
      </c>
      <c r="M50" s="20">
        <v>2</v>
      </c>
      <c r="N50" s="20">
        <v>5</v>
      </c>
    </row>
    <row r="51" spans="2:14" ht="20.100000000000001" customHeight="1" thickBot="1" x14ac:dyDescent="0.25">
      <c r="B51" s="4" t="s">
        <v>238</v>
      </c>
      <c r="C51" s="20">
        <v>7</v>
      </c>
      <c r="D51" s="20">
        <v>4</v>
      </c>
      <c r="E51" s="20">
        <v>6</v>
      </c>
      <c r="F51" s="20">
        <v>2</v>
      </c>
      <c r="G51" s="20">
        <v>1</v>
      </c>
      <c r="H51" s="20">
        <v>1</v>
      </c>
      <c r="I51" s="20">
        <v>5</v>
      </c>
      <c r="J51" s="20">
        <v>3</v>
      </c>
      <c r="K51" s="20">
        <v>5</v>
      </c>
      <c r="L51" s="20">
        <v>0</v>
      </c>
      <c r="M51" s="20">
        <v>0</v>
      </c>
      <c r="N51" s="20">
        <v>0</v>
      </c>
    </row>
    <row r="52" spans="2:14" ht="20.100000000000001" customHeight="1" thickBot="1" x14ac:dyDescent="0.25">
      <c r="B52" s="4" t="s">
        <v>239</v>
      </c>
      <c r="C52" s="20">
        <v>8</v>
      </c>
      <c r="D52" s="20">
        <v>7</v>
      </c>
      <c r="E52" s="20">
        <v>17</v>
      </c>
      <c r="F52" s="20">
        <v>1</v>
      </c>
      <c r="G52" s="20">
        <v>2</v>
      </c>
      <c r="H52" s="20">
        <v>1</v>
      </c>
      <c r="I52" s="20">
        <v>7</v>
      </c>
      <c r="J52" s="20">
        <v>5</v>
      </c>
      <c r="K52" s="20">
        <v>14</v>
      </c>
      <c r="L52" s="20">
        <v>0</v>
      </c>
      <c r="M52" s="20">
        <v>0</v>
      </c>
      <c r="N52" s="20">
        <v>2</v>
      </c>
    </row>
    <row r="53" spans="2:14" ht="20.100000000000001" customHeight="1" thickBot="1" x14ac:dyDescent="0.25">
      <c r="B53" s="4" t="s">
        <v>240</v>
      </c>
      <c r="C53" s="20">
        <v>14</v>
      </c>
      <c r="D53" s="20">
        <v>17</v>
      </c>
      <c r="E53" s="20">
        <v>29</v>
      </c>
      <c r="F53" s="20">
        <v>6</v>
      </c>
      <c r="G53" s="20">
        <v>7</v>
      </c>
      <c r="H53" s="20">
        <v>4</v>
      </c>
      <c r="I53" s="20">
        <v>7</v>
      </c>
      <c r="J53" s="20">
        <v>9</v>
      </c>
      <c r="K53" s="20">
        <v>24</v>
      </c>
      <c r="L53" s="20">
        <v>1</v>
      </c>
      <c r="M53" s="20">
        <v>1</v>
      </c>
      <c r="N53" s="20">
        <v>1</v>
      </c>
    </row>
    <row r="54" spans="2:14" ht="20.100000000000001" customHeight="1" thickBot="1" x14ac:dyDescent="0.25">
      <c r="B54" s="4" t="s">
        <v>241</v>
      </c>
      <c r="C54" s="20">
        <v>166</v>
      </c>
      <c r="D54" s="20">
        <v>150</v>
      </c>
      <c r="E54" s="20">
        <v>227</v>
      </c>
      <c r="F54" s="20">
        <v>31</v>
      </c>
      <c r="G54" s="20">
        <v>37</v>
      </c>
      <c r="H54" s="20">
        <v>34</v>
      </c>
      <c r="I54" s="20">
        <v>118</v>
      </c>
      <c r="J54" s="20">
        <v>96</v>
      </c>
      <c r="K54" s="20">
        <v>166</v>
      </c>
      <c r="L54" s="20">
        <v>17</v>
      </c>
      <c r="M54" s="20">
        <v>17</v>
      </c>
      <c r="N54" s="20">
        <v>27</v>
      </c>
    </row>
    <row r="55" spans="2:14" ht="20.100000000000001" customHeight="1" thickBot="1" x14ac:dyDescent="0.25">
      <c r="B55" s="4" t="s">
        <v>242</v>
      </c>
      <c r="C55" s="20">
        <v>77</v>
      </c>
      <c r="D55" s="20">
        <v>80</v>
      </c>
      <c r="E55" s="20">
        <v>63</v>
      </c>
      <c r="F55" s="20">
        <v>16</v>
      </c>
      <c r="G55" s="20">
        <v>15</v>
      </c>
      <c r="H55" s="20">
        <v>4</v>
      </c>
      <c r="I55" s="20">
        <v>40</v>
      </c>
      <c r="J55" s="20">
        <v>31</v>
      </c>
      <c r="K55" s="20">
        <v>51</v>
      </c>
      <c r="L55" s="20">
        <v>21</v>
      </c>
      <c r="M55" s="20">
        <v>34</v>
      </c>
      <c r="N55" s="20">
        <v>8</v>
      </c>
    </row>
    <row r="56" spans="2:14" ht="20.100000000000001" customHeight="1" thickBot="1" x14ac:dyDescent="0.25">
      <c r="B56" s="4" t="s">
        <v>243</v>
      </c>
      <c r="C56" s="20">
        <v>34</v>
      </c>
      <c r="D56" s="20">
        <v>26</v>
      </c>
      <c r="E56" s="20">
        <v>30</v>
      </c>
      <c r="F56" s="20">
        <v>6</v>
      </c>
      <c r="G56" s="20">
        <v>4</v>
      </c>
      <c r="H56" s="20">
        <v>6</v>
      </c>
      <c r="I56" s="20">
        <v>28</v>
      </c>
      <c r="J56" s="20">
        <v>22</v>
      </c>
      <c r="K56" s="20">
        <v>24</v>
      </c>
      <c r="L56" s="20">
        <v>0</v>
      </c>
      <c r="M56" s="20">
        <v>0</v>
      </c>
      <c r="N56" s="20">
        <v>0</v>
      </c>
    </row>
    <row r="57" spans="2:14" ht="20.100000000000001" customHeight="1" thickBot="1" x14ac:dyDescent="0.25">
      <c r="B57" s="4" t="s">
        <v>244</v>
      </c>
      <c r="C57" s="20">
        <v>6</v>
      </c>
      <c r="D57" s="20">
        <v>11</v>
      </c>
      <c r="E57" s="20">
        <v>21</v>
      </c>
      <c r="F57" s="20">
        <v>3</v>
      </c>
      <c r="G57" s="20">
        <v>6</v>
      </c>
      <c r="H57" s="20">
        <v>5</v>
      </c>
      <c r="I57" s="20">
        <v>3</v>
      </c>
      <c r="J57" s="20">
        <v>5</v>
      </c>
      <c r="K57" s="20">
        <v>16</v>
      </c>
      <c r="L57" s="20">
        <v>0</v>
      </c>
      <c r="M57" s="20">
        <v>0</v>
      </c>
      <c r="N57" s="20">
        <v>0</v>
      </c>
    </row>
    <row r="58" spans="2:14" ht="20.100000000000001" customHeight="1" thickBot="1" x14ac:dyDescent="0.25">
      <c r="B58" s="4" t="s">
        <v>270</v>
      </c>
      <c r="C58" s="20">
        <v>8</v>
      </c>
      <c r="D58" s="20">
        <v>7</v>
      </c>
      <c r="E58" s="20">
        <v>17</v>
      </c>
      <c r="F58" s="20">
        <v>0</v>
      </c>
      <c r="G58" s="20">
        <v>0</v>
      </c>
      <c r="H58" s="20">
        <v>0</v>
      </c>
      <c r="I58" s="20">
        <v>8</v>
      </c>
      <c r="J58" s="20">
        <v>7</v>
      </c>
      <c r="K58" s="20">
        <v>17</v>
      </c>
      <c r="L58" s="20">
        <v>0</v>
      </c>
      <c r="M58" s="20">
        <v>0</v>
      </c>
      <c r="N58" s="20">
        <v>0</v>
      </c>
    </row>
    <row r="59" spans="2:14" ht="20.100000000000001" customHeight="1" thickBot="1" x14ac:dyDescent="0.25">
      <c r="B59" s="4" t="s">
        <v>246</v>
      </c>
      <c r="C59" s="20">
        <v>30</v>
      </c>
      <c r="D59" s="20">
        <v>31</v>
      </c>
      <c r="E59" s="20">
        <v>58</v>
      </c>
      <c r="F59" s="20">
        <v>5</v>
      </c>
      <c r="G59" s="20">
        <v>2</v>
      </c>
      <c r="H59" s="20">
        <v>4</v>
      </c>
      <c r="I59" s="20">
        <v>24</v>
      </c>
      <c r="J59" s="20">
        <v>28</v>
      </c>
      <c r="K59" s="20">
        <v>49</v>
      </c>
      <c r="L59" s="20">
        <v>1</v>
      </c>
      <c r="M59" s="20">
        <v>1</v>
      </c>
      <c r="N59" s="20">
        <v>5</v>
      </c>
    </row>
    <row r="60" spans="2:14" ht="20.100000000000001" customHeight="1" thickBot="1" x14ac:dyDescent="0.25">
      <c r="B60" s="4" t="s">
        <v>247</v>
      </c>
      <c r="C60" s="20">
        <v>6</v>
      </c>
      <c r="D60" s="20">
        <v>5</v>
      </c>
      <c r="E60" s="20">
        <v>13</v>
      </c>
      <c r="F60" s="20">
        <v>6</v>
      </c>
      <c r="G60" s="20">
        <v>1</v>
      </c>
      <c r="H60" s="20">
        <v>5</v>
      </c>
      <c r="I60" s="20">
        <v>0</v>
      </c>
      <c r="J60" s="20">
        <v>4</v>
      </c>
      <c r="K60" s="20">
        <v>7</v>
      </c>
      <c r="L60" s="20">
        <v>0</v>
      </c>
      <c r="M60" s="20">
        <v>0</v>
      </c>
      <c r="N60" s="20">
        <v>1</v>
      </c>
    </row>
    <row r="61" spans="2:14" ht="20.100000000000001" customHeight="1" thickBot="1" x14ac:dyDescent="0.25">
      <c r="B61" s="7" t="s">
        <v>22</v>
      </c>
      <c r="C61" s="9">
        <f>SUM(C11:C60)</f>
        <v>1245</v>
      </c>
      <c r="D61" s="9">
        <f t="shared" ref="D61:N61" si="0">SUM(D11:D60)</f>
        <v>1178</v>
      </c>
      <c r="E61" s="9">
        <f t="shared" si="0"/>
        <v>1968</v>
      </c>
      <c r="F61" s="9">
        <f t="shared" si="0"/>
        <v>261</v>
      </c>
      <c r="G61" s="9">
        <f t="shared" si="0"/>
        <v>262</v>
      </c>
      <c r="H61" s="9">
        <f t="shared" si="0"/>
        <v>334</v>
      </c>
      <c r="I61" s="9">
        <f t="shared" si="0"/>
        <v>837</v>
      </c>
      <c r="J61" s="9">
        <f t="shared" si="0"/>
        <v>750</v>
      </c>
      <c r="K61" s="9">
        <f t="shared" si="0"/>
        <v>1493</v>
      </c>
      <c r="L61" s="9">
        <f t="shared" si="0"/>
        <v>147</v>
      </c>
      <c r="M61" s="9">
        <f t="shared" si="0"/>
        <v>166</v>
      </c>
      <c r="N61" s="9">
        <f t="shared" si="0"/>
        <v>141</v>
      </c>
    </row>
    <row r="63" spans="2:14" x14ac:dyDescent="0.2">
      <c r="C63" s="58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91"/>
      <c r="C9" s="89" t="s">
        <v>87</v>
      </c>
      <c r="D9" s="86"/>
      <c r="E9" s="90"/>
      <c r="F9" s="89" t="s">
        <v>88</v>
      </c>
      <c r="G9" s="86"/>
      <c r="H9" s="86"/>
      <c r="I9" s="89" t="s">
        <v>89</v>
      </c>
      <c r="J9" s="86"/>
      <c r="K9" s="86"/>
      <c r="L9" s="89" t="s">
        <v>90</v>
      </c>
      <c r="M9" s="86"/>
      <c r="N9" s="86"/>
      <c r="O9" s="89" t="s">
        <v>91</v>
      </c>
      <c r="P9" s="86"/>
      <c r="Q9" s="86"/>
      <c r="R9" s="89" t="s">
        <v>92</v>
      </c>
      <c r="S9" s="86"/>
      <c r="T9" s="86"/>
      <c r="U9" s="89" t="s">
        <v>93</v>
      </c>
      <c r="V9" s="86"/>
      <c r="W9" s="86"/>
      <c r="X9" s="89" t="s">
        <v>94</v>
      </c>
      <c r="Y9" s="86"/>
      <c r="Z9" s="86"/>
      <c r="AA9" s="89" t="s">
        <v>95</v>
      </c>
      <c r="AB9" s="86"/>
      <c r="AC9" s="86"/>
      <c r="AD9" s="89" t="s">
        <v>96</v>
      </c>
      <c r="AE9" s="86"/>
      <c r="AF9" s="86"/>
      <c r="AG9" s="89" t="s">
        <v>97</v>
      </c>
      <c r="AH9" s="86"/>
      <c r="AI9" s="86"/>
    </row>
    <row r="10" spans="2:35" ht="42.75" customHeight="1" thickBot="1" x14ac:dyDescent="0.25">
      <c r="B10" s="91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9">
        <v>16</v>
      </c>
      <c r="D11" s="19">
        <v>22</v>
      </c>
      <c r="E11" s="19">
        <v>4</v>
      </c>
      <c r="F11" s="19">
        <v>16</v>
      </c>
      <c r="G11" s="19">
        <v>22</v>
      </c>
      <c r="H11" s="19">
        <v>4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4</v>
      </c>
      <c r="V11" s="19">
        <v>4</v>
      </c>
      <c r="W11" s="19">
        <v>0</v>
      </c>
      <c r="X11" s="19">
        <v>4</v>
      </c>
      <c r="Y11" s="19">
        <v>4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199</v>
      </c>
      <c r="C12" s="20">
        <v>30</v>
      </c>
      <c r="D12" s="20">
        <v>25</v>
      </c>
      <c r="E12" s="20">
        <v>9</v>
      </c>
      <c r="F12" s="20">
        <v>30</v>
      </c>
      <c r="G12" s="20">
        <v>25</v>
      </c>
      <c r="H12" s="20">
        <v>9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4</v>
      </c>
      <c r="V12" s="20">
        <v>4</v>
      </c>
      <c r="W12" s="20">
        <v>4</v>
      </c>
      <c r="X12" s="20">
        <v>4</v>
      </c>
      <c r="Y12" s="20">
        <v>4</v>
      </c>
      <c r="Z12" s="20">
        <v>4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200</v>
      </c>
      <c r="C13" s="20">
        <v>44</v>
      </c>
      <c r="D13" s="20">
        <v>39</v>
      </c>
      <c r="E13" s="20">
        <v>11</v>
      </c>
      <c r="F13" s="20">
        <v>44</v>
      </c>
      <c r="G13" s="20">
        <v>39</v>
      </c>
      <c r="H13" s="20">
        <v>11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1</v>
      </c>
      <c r="V13" s="20">
        <v>1</v>
      </c>
      <c r="W13" s="20">
        <v>0</v>
      </c>
      <c r="X13" s="20">
        <v>1</v>
      </c>
      <c r="Y13" s="20">
        <v>1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201</v>
      </c>
      <c r="C14" s="20">
        <v>47</v>
      </c>
      <c r="D14" s="20">
        <v>48</v>
      </c>
      <c r="E14" s="20">
        <v>5</v>
      </c>
      <c r="F14" s="20">
        <v>47</v>
      </c>
      <c r="G14" s="20">
        <v>48</v>
      </c>
      <c r="H14" s="20">
        <v>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6</v>
      </c>
      <c r="V14" s="20">
        <v>4</v>
      </c>
      <c r="W14" s="20">
        <v>3</v>
      </c>
      <c r="X14" s="20">
        <v>6</v>
      </c>
      <c r="Y14" s="20">
        <v>4</v>
      </c>
      <c r="Z14" s="20">
        <v>3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202</v>
      </c>
      <c r="C15" s="20">
        <v>28</v>
      </c>
      <c r="D15" s="20">
        <v>26</v>
      </c>
      <c r="E15" s="20">
        <v>8</v>
      </c>
      <c r="F15" s="20">
        <v>28</v>
      </c>
      <c r="G15" s="20">
        <v>26</v>
      </c>
      <c r="H15" s="20">
        <v>8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3</v>
      </c>
      <c r="V15" s="20">
        <v>6</v>
      </c>
      <c r="W15" s="20">
        <v>1</v>
      </c>
      <c r="X15" s="20">
        <v>3</v>
      </c>
      <c r="Y15" s="20">
        <v>6</v>
      </c>
      <c r="Z15" s="20">
        <v>1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203</v>
      </c>
      <c r="C16" s="20">
        <v>36</v>
      </c>
      <c r="D16" s="20">
        <v>30</v>
      </c>
      <c r="E16" s="20">
        <v>6</v>
      </c>
      <c r="F16" s="20">
        <v>36</v>
      </c>
      <c r="G16" s="20">
        <v>30</v>
      </c>
      <c r="H16" s="20">
        <v>6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2</v>
      </c>
      <c r="V16" s="20">
        <v>2</v>
      </c>
      <c r="W16" s="20">
        <v>0</v>
      </c>
      <c r="X16" s="20">
        <v>2</v>
      </c>
      <c r="Y16" s="20">
        <v>2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204</v>
      </c>
      <c r="C17" s="20">
        <v>109</v>
      </c>
      <c r="D17" s="20">
        <v>109</v>
      </c>
      <c r="E17" s="20">
        <v>41</v>
      </c>
      <c r="F17" s="20">
        <v>107</v>
      </c>
      <c r="G17" s="20">
        <v>101</v>
      </c>
      <c r="H17" s="20">
        <v>24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1</v>
      </c>
      <c r="P17" s="20">
        <v>6</v>
      </c>
      <c r="Q17" s="20">
        <v>16</v>
      </c>
      <c r="R17" s="20">
        <v>1</v>
      </c>
      <c r="S17" s="20">
        <v>2</v>
      </c>
      <c r="T17" s="20">
        <v>1</v>
      </c>
      <c r="U17" s="20">
        <v>9</v>
      </c>
      <c r="V17" s="20">
        <v>9</v>
      </c>
      <c r="W17" s="20">
        <v>6</v>
      </c>
      <c r="X17" s="20">
        <v>9</v>
      </c>
      <c r="Y17" s="20">
        <v>9</v>
      </c>
      <c r="Z17" s="20">
        <v>6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205</v>
      </c>
      <c r="C18" s="20">
        <v>65</v>
      </c>
      <c r="D18" s="20">
        <v>71</v>
      </c>
      <c r="E18" s="20">
        <v>5</v>
      </c>
      <c r="F18" s="20">
        <v>65</v>
      </c>
      <c r="G18" s="20">
        <v>71</v>
      </c>
      <c r="H18" s="20">
        <v>5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20</v>
      </c>
      <c r="V18" s="20">
        <v>21</v>
      </c>
      <c r="W18" s="20">
        <v>0</v>
      </c>
      <c r="X18" s="20">
        <v>20</v>
      </c>
      <c r="Y18" s="20">
        <v>21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206</v>
      </c>
      <c r="C19" s="20">
        <v>24</v>
      </c>
      <c r="D19" s="20">
        <v>14</v>
      </c>
      <c r="E19" s="20">
        <v>16</v>
      </c>
      <c r="F19" s="20">
        <v>24</v>
      </c>
      <c r="G19" s="20">
        <v>14</v>
      </c>
      <c r="H19" s="20">
        <v>16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6</v>
      </c>
      <c r="V19" s="20">
        <v>1</v>
      </c>
      <c r="W19" s="20">
        <v>5</v>
      </c>
      <c r="X19" s="20">
        <v>6</v>
      </c>
      <c r="Y19" s="20">
        <v>1</v>
      </c>
      <c r="Z19" s="20">
        <v>5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208</v>
      </c>
      <c r="C21" s="20">
        <v>36</v>
      </c>
      <c r="D21" s="20">
        <v>18</v>
      </c>
      <c r="E21" s="20">
        <v>21</v>
      </c>
      <c r="F21" s="20">
        <v>36</v>
      </c>
      <c r="G21" s="20">
        <v>18</v>
      </c>
      <c r="H21" s="20">
        <v>21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3</v>
      </c>
      <c r="V21" s="20">
        <v>4</v>
      </c>
      <c r="W21" s="20">
        <v>0</v>
      </c>
      <c r="X21" s="20">
        <v>3</v>
      </c>
      <c r="Y21" s="20">
        <v>4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209</v>
      </c>
      <c r="C22" s="20">
        <v>43</v>
      </c>
      <c r="D22" s="20">
        <v>39</v>
      </c>
      <c r="E22" s="20">
        <v>13</v>
      </c>
      <c r="F22" s="20">
        <v>43</v>
      </c>
      <c r="G22" s="20">
        <v>39</v>
      </c>
      <c r="H22" s="20">
        <v>13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6</v>
      </c>
      <c r="V22" s="20">
        <v>6</v>
      </c>
      <c r="W22" s="20">
        <v>1</v>
      </c>
      <c r="X22" s="20">
        <v>6</v>
      </c>
      <c r="Y22" s="20">
        <v>6</v>
      </c>
      <c r="Z22" s="20">
        <v>1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210</v>
      </c>
      <c r="C23" s="20">
        <v>83</v>
      </c>
      <c r="D23" s="20">
        <v>84</v>
      </c>
      <c r="E23" s="20">
        <v>13</v>
      </c>
      <c r="F23" s="20">
        <v>83</v>
      </c>
      <c r="G23" s="20">
        <v>84</v>
      </c>
      <c r="H23" s="20">
        <v>13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26</v>
      </c>
      <c r="V23" s="20">
        <v>19</v>
      </c>
      <c r="W23" s="20">
        <v>11</v>
      </c>
      <c r="X23" s="20">
        <v>26</v>
      </c>
      <c r="Y23" s="20">
        <v>19</v>
      </c>
      <c r="Z23" s="20">
        <v>11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211</v>
      </c>
      <c r="C24" s="20">
        <v>47</v>
      </c>
      <c r="D24" s="20">
        <v>44</v>
      </c>
      <c r="E24" s="20">
        <v>8</v>
      </c>
      <c r="F24" s="20">
        <v>47</v>
      </c>
      <c r="G24" s="20">
        <v>44</v>
      </c>
      <c r="H24" s="20">
        <v>8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7</v>
      </c>
      <c r="V24" s="20">
        <v>8</v>
      </c>
      <c r="W24" s="20">
        <v>6</v>
      </c>
      <c r="X24" s="20">
        <v>7</v>
      </c>
      <c r="Y24" s="20">
        <v>8</v>
      </c>
      <c r="Z24" s="20">
        <v>6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212</v>
      </c>
      <c r="C25" s="20">
        <v>65</v>
      </c>
      <c r="D25" s="20">
        <v>62</v>
      </c>
      <c r="E25" s="20">
        <v>10</v>
      </c>
      <c r="F25" s="20">
        <v>65</v>
      </c>
      <c r="G25" s="20">
        <v>62</v>
      </c>
      <c r="H25" s="20">
        <v>10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20</v>
      </c>
      <c r="V25" s="20">
        <v>21</v>
      </c>
      <c r="W25" s="20">
        <v>4</v>
      </c>
      <c r="X25" s="20">
        <v>20</v>
      </c>
      <c r="Y25" s="20">
        <v>21</v>
      </c>
      <c r="Z25" s="20">
        <v>4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213</v>
      </c>
      <c r="C26" s="31">
        <v>40</v>
      </c>
      <c r="D26" s="31">
        <v>26</v>
      </c>
      <c r="E26" s="31">
        <v>21</v>
      </c>
      <c r="F26" s="31">
        <v>40</v>
      </c>
      <c r="G26" s="31">
        <v>26</v>
      </c>
      <c r="H26" s="31">
        <v>21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6</v>
      </c>
      <c r="V26" s="31">
        <v>5</v>
      </c>
      <c r="W26" s="31">
        <v>4</v>
      </c>
      <c r="X26" s="31">
        <v>6</v>
      </c>
      <c r="Y26" s="31">
        <v>5</v>
      </c>
      <c r="Z26" s="31">
        <v>4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</row>
    <row r="27" spans="2:35" ht="20.100000000000001" customHeight="1" thickBot="1" x14ac:dyDescent="0.25">
      <c r="B27" s="6" t="s">
        <v>214</v>
      </c>
      <c r="C27" s="33">
        <v>4</v>
      </c>
      <c r="D27" s="33">
        <v>4</v>
      </c>
      <c r="E27" s="33">
        <v>0</v>
      </c>
      <c r="F27" s="33">
        <v>4</v>
      </c>
      <c r="G27" s="33">
        <v>4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2</v>
      </c>
      <c r="V27" s="33">
        <v>2</v>
      </c>
      <c r="W27" s="33">
        <v>0</v>
      </c>
      <c r="X27" s="33">
        <v>2</v>
      </c>
      <c r="Y27" s="33">
        <v>2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</row>
    <row r="28" spans="2:35" ht="20.100000000000001" customHeight="1" thickBot="1" x14ac:dyDescent="0.25">
      <c r="B28" s="4" t="s">
        <v>215</v>
      </c>
      <c r="C28" s="33">
        <v>59</v>
      </c>
      <c r="D28" s="33">
        <v>50</v>
      </c>
      <c r="E28" s="33">
        <v>22</v>
      </c>
      <c r="F28" s="33">
        <v>59</v>
      </c>
      <c r="G28" s="33">
        <v>50</v>
      </c>
      <c r="H28" s="33">
        <v>22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</v>
      </c>
      <c r="V28" s="33">
        <v>3</v>
      </c>
      <c r="W28" s="33">
        <v>0</v>
      </c>
      <c r="X28" s="33">
        <v>1</v>
      </c>
      <c r="Y28" s="33">
        <v>3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</row>
    <row r="29" spans="2:35" ht="20.100000000000001" customHeight="1" thickBot="1" x14ac:dyDescent="0.25">
      <c r="B29" s="4" t="s">
        <v>216</v>
      </c>
      <c r="C29" s="32">
        <v>1</v>
      </c>
      <c r="D29" s="32">
        <v>1</v>
      </c>
      <c r="E29" s="32">
        <v>0</v>
      </c>
      <c r="F29" s="32">
        <v>1</v>
      </c>
      <c r="G29" s="32">
        <v>1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</row>
    <row r="30" spans="2:35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</row>
    <row r="31" spans="2:35" ht="20.100000000000001" customHeight="1" thickBot="1" x14ac:dyDescent="0.25">
      <c r="B31" s="4" t="s">
        <v>218</v>
      </c>
      <c r="C31" s="20">
        <v>11</v>
      </c>
      <c r="D31" s="20">
        <v>12</v>
      </c>
      <c r="E31" s="20">
        <v>2</v>
      </c>
      <c r="F31" s="20">
        <v>11</v>
      </c>
      <c r="G31" s="20">
        <v>12</v>
      </c>
      <c r="H31" s="20">
        <v>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</row>
    <row r="32" spans="2:35" ht="20.100000000000001" customHeight="1" thickBot="1" x14ac:dyDescent="0.25">
      <c r="B32" s="4" t="s">
        <v>219</v>
      </c>
      <c r="C32" s="20">
        <v>0</v>
      </c>
      <c r="D32" s="20">
        <v>2</v>
      </c>
      <c r="E32" s="20">
        <v>0</v>
      </c>
      <c r="F32" s="20">
        <v>0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</row>
    <row r="33" spans="2:35" ht="20.100000000000001" customHeight="1" thickBot="1" x14ac:dyDescent="0.25">
      <c r="B33" s="4" t="s">
        <v>220</v>
      </c>
      <c r="C33" s="20">
        <v>8</v>
      </c>
      <c r="D33" s="20">
        <v>8</v>
      </c>
      <c r="E33" s="20">
        <v>4</v>
      </c>
      <c r="F33" s="20">
        <v>8</v>
      </c>
      <c r="G33" s="20">
        <v>8</v>
      </c>
      <c r="H33" s="20">
        <v>4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</row>
    <row r="34" spans="2:35" ht="20.100000000000001" customHeight="1" thickBot="1" x14ac:dyDescent="0.25">
      <c r="B34" s="4" t="s">
        <v>221</v>
      </c>
      <c r="C34" s="20">
        <v>28</v>
      </c>
      <c r="D34" s="20">
        <v>29</v>
      </c>
      <c r="E34" s="20">
        <v>9</v>
      </c>
      <c r="F34" s="20">
        <v>28</v>
      </c>
      <c r="G34" s="20">
        <v>29</v>
      </c>
      <c r="H34" s="20">
        <v>9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4</v>
      </c>
      <c r="V34" s="20">
        <v>3</v>
      </c>
      <c r="W34" s="20">
        <v>2</v>
      </c>
      <c r="X34" s="20">
        <v>4</v>
      </c>
      <c r="Y34" s="20">
        <v>3</v>
      </c>
      <c r="Z34" s="20">
        <v>2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</row>
    <row r="35" spans="2:35" ht="20.100000000000001" customHeight="1" thickBot="1" x14ac:dyDescent="0.25">
      <c r="B35" s="4" t="s">
        <v>222</v>
      </c>
      <c r="C35" s="20">
        <v>2</v>
      </c>
      <c r="D35" s="20">
        <v>3</v>
      </c>
      <c r="E35" s="20">
        <v>3</v>
      </c>
      <c r="F35" s="20">
        <v>2</v>
      </c>
      <c r="G35" s="20">
        <v>3</v>
      </c>
      <c r="H35" s="20">
        <v>3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1</v>
      </c>
      <c r="V35" s="20">
        <v>1</v>
      </c>
      <c r="W35" s="20">
        <v>4</v>
      </c>
      <c r="X35" s="20">
        <v>1</v>
      </c>
      <c r="Y35" s="20">
        <v>1</v>
      </c>
      <c r="Z35" s="20">
        <v>4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</row>
    <row r="36" spans="2:35" ht="20.100000000000001" customHeight="1" thickBot="1" x14ac:dyDescent="0.25">
      <c r="B36" s="4" t="s">
        <v>223</v>
      </c>
      <c r="C36" s="20">
        <v>17</v>
      </c>
      <c r="D36" s="20">
        <v>17</v>
      </c>
      <c r="E36" s="20">
        <v>4</v>
      </c>
      <c r="F36" s="20">
        <v>16</v>
      </c>
      <c r="G36" s="20">
        <v>17</v>
      </c>
      <c r="H36" s="20">
        <v>2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1</v>
      </c>
      <c r="R36" s="20">
        <v>1</v>
      </c>
      <c r="S36" s="20">
        <v>0</v>
      </c>
      <c r="T36" s="20">
        <v>1</v>
      </c>
      <c r="U36" s="20">
        <v>13</v>
      </c>
      <c r="V36" s="20">
        <v>3</v>
      </c>
      <c r="W36" s="20">
        <v>11</v>
      </c>
      <c r="X36" s="20">
        <v>13</v>
      </c>
      <c r="Y36" s="20">
        <v>3</v>
      </c>
      <c r="Z36" s="20">
        <v>11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</row>
    <row r="37" spans="2:35" ht="20.100000000000001" customHeight="1" thickBot="1" x14ac:dyDescent="0.25">
      <c r="B37" s="4" t="s">
        <v>224</v>
      </c>
      <c r="C37" s="20">
        <v>11</v>
      </c>
      <c r="D37" s="20">
        <v>6</v>
      </c>
      <c r="E37" s="20">
        <v>9</v>
      </c>
      <c r="F37" s="20">
        <v>11</v>
      </c>
      <c r="G37" s="20">
        <v>6</v>
      </c>
      <c r="H37" s="20">
        <v>9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3</v>
      </c>
      <c r="V37" s="20">
        <v>2</v>
      </c>
      <c r="W37" s="20">
        <v>13</v>
      </c>
      <c r="X37" s="20">
        <v>3</v>
      </c>
      <c r="Y37" s="20">
        <v>2</v>
      </c>
      <c r="Z37" s="20">
        <v>13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</row>
    <row r="38" spans="2:35" ht="20.100000000000001" customHeight="1" thickBot="1" x14ac:dyDescent="0.25">
      <c r="B38" s="4" t="s">
        <v>225</v>
      </c>
      <c r="C38" s="20">
        <v>13</v>
      </c>
      <c r="D38" s="20">
        <v>13</v>
      </c>
      <c r="E38" s="20">
        <v>7</v>
      </c>
      <c r="F38" s="20">
        <v>13</v>
      </c>
      <c r="G38" s="20">
        <v>13</v>
      </c>
      <c r="H38" s="20">
        <v>7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</row>
    <row r="39" spans="2:35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</row>
    <row r="40" spans="2:35" ht="20.100000000000001" customHeight="1" thickBot="1" x14ac:dyDescent="0.25">
      <c r="B40" s="4" t="s">
        <v>227</v>
      </c>
      <c r="C40" s="20">
        <v>10</v>
      </c>
      <c r="D40" s="20">
        <v>14</v>
      </c>
      <c r="E40" s="20">
        <v>5</v>
      </c>
      <c r="F40" s="20">
        <v>10</v>
      </c>
      <c r="G40" s="20">
        <v>14</v>
      </c>
      <c r="H40" s="20">
        <v>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1</v>
      </c>
      <c r="V40" s="20">
        <v>3</v>
      </c>
      <c r="W40" s="20">
        <v>3</v>
      </c>
      <c r="X40" s="20">
        <v>1</v>
      </c>
      <c r="Y40" s="20">
        <v>3</v>
      </c>
      <c r="Z40" s="20">
        <v>3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</row>
    <row r="41" spans="2:35" ht="20.100000000000001" customHeight="1" thickBot="1" x14ac:dyDescent="0.25">
      <c r="B41" s="4" t="s">
        <v>228</v>
      </c>
      <c r="C41" s="20">
        <v>228</v>
      </c>
      <c r="D41" s="20">
        <v>229</v>
      </c>
      <c r="E41" s="20">
        <v>40</v>
      </c>
      <c r="F41" s="20">
        <v>226</v>
      </c>
      <c r="G41" s="20">
        <v>229</v>
      </c>
      <c r="H41" s="20">
        <v>35</v>
      </c>
      <c r="I41" s="20">
        <v>1</v>
      </c>
      <c r="J41" s="20">
        <v>0</v>
      </c>
      <c r="K41" s="20">
        <v>2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</v>
      </c>
      <c r="S41" s="20">
        <v>0</v>
      </c>
      <c r="T41" s="20">
        <v>3</v>
      </c>
      <c r="U41" s="20">
        <v>54</v>
      </c>
      <c r="V41" s="20">
        <v>48</v>
      </c>
      <c r="W41" s="20">
        <v>10</v>
      </c>
      <c r="X41" s="20">
        <v>54</v>
      </c>
      <c r="Y41" s="20">
        <v>48</v>
      </c>
      <c r="Z41" s="20">
        <v>10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</row>
    <row r="42" spans="2:35" ht="20.100000000000001" customHeight="1" thickBot="1" x14ac:dyDescent="0.25">
      <c r="B42" s="4" t="s">
        <v>229</v>
      </c>
      <c r="C42" s="20">
        <v>51</v>
      </c>
      <c r="D42" s="20">
        <v>54</v>
      </c>
      <c r="E42" s="20">
        <v>21</v>
      </c>
      <c r="F42" s="20">
        <v>51</v>
      </c>
      <c r="G42" s="20">
        <v>54</v>
      </c>
      <c r="H42" s="20">
        <v>21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3</v>
      </c>
      <c r="V42" s="20">
        <v>3</v>
      </c>
      <c r="W42" s="20">
        <v>0</v>
      </c>
      <c r="X42" s="20">
        <v>3</v>
      </c>
      <c r="Y42" s="20">
        <v>3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</row>
    <row r="43" spans="2:35" ht="20.100000000000001" customHeight="1" thickBot="1" x14ac:dyDescent="0.25">
      <c r="B43" s="4" t="s">
        <v>230</v>
      </c>
      <c r="C43" s="20">
        <v>45</v>
      </c>
      <c r="D43" s="20">
        <v>44</v>
      </c>
      <c r="E43" s="20">
        <v>7</v>
      </c>
      <c r="F43" s="20">
        <v>45</v>
      </c>
      <c r="G43" s="20">
        <v>44</v>
      </c>
      <c r="H43" s="20">
        <v>7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34</v>
      </c>
      <c r="V43" s="20">
        <v>34</v>
      </c>
      <c r="W43" s="20">
        <v>0</v>
      </c>
      <c r="X43" s="20">
        <v>34</v>
      </c>
      <c r="Y43" s="20">
        <v>34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</row>
    <row r="44" spans="2:35" ht="20.100000000000001" customHeight="1" thickBot="1" x14ac:dyDescent="0.25">
      <c r="B44" s="4" t="s">
        <v>231</v>
      </c>
      <c r="C44" s="20">
        <v>64</v>
      </c>
      <c r="D44" s="20">
        <v>60</v>
      </c>
      <c r="E44" s="20">
        <v>21</v>
      </c>
      <c r="F44" s="20">
        <v>64</v>
      </c>
      <c r="G44" s="20">
        <v>60</v>
      </c>
      <c r="H44" s="20">
        <v>21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13</v>
      </c>
      <c r="V44" s="20">
        <v>9</v>
      </c>
      <c r="W44" s="20">
        <v>6</v>
      </c>
      <c r="X44" s="20">
        <v>13</v>
      </c>
      <c r="Y44" s="20">
        <v>9</v>
      </c>
      <c r="Z44" s="20">
        <v>6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</row>
    <row r="45" spans="2:35" ht="20.100000000000001" customHeight="1" thickBot="1" x14ac:dyDescent="0.25">
      <c r="B45" s="4" t="s">
        <v>232</v>
      </c>
      <c r="C45" s="20">
        <v>82</v>
      </c>
      <c r="D45" s="20">
        <v>82</v>
      </c>
      <c r="E45" s="20">
        <v>27</v>
      </c>
      <c r="F45" s="20">
        <v>80</v>
      </c>
      <c r="G45" s="20">
        <v>80</v>
      </c>
      <c r="H45" s="20">
        <v>27</v>
      </c>
      <c r="I45" s="20">
        <v>1</v>
      </c>
      <c r="J45" s="20">
        <v>1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1</v>
      </c>
      <c r="S45" s="20">
        <v>1</v>
      </c>
      <c r="T45" s="20">
        <v>0</v>
      </c>
      <c r="U45" s="20">
        <v>28</v>
      </c>
      <c r="V45" s="20">
        <v>28</v>
      </c>
      <c r="W45" s="20">
        <v>0</v>
      </c>
      <c r="X45" s="20">
        <v>28</v>
      </c>
      <c r="Y45" s="20">
        <v>28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</row>
    <row r="46" spans="2:35" ht="20.100000000000001" customHeight="1" thickBot="1" x14ac:dyDescent="0.25">
      <c r="B46" s="4" t="s">
        <v>233</v>
      </c>
      <c r="C46" s="20">
        <v>37</v>
      </c>
      <c r="D46" s="20">
        <v>32</v>
      </c>
      <c r="E46" s="20">
        <v>9</v>
      </c>
      <c r="F46" s="20">
        <v>37</v>
      </c>
      <c r="G46" s="20">
        <v>32</v>
      </c>
      <c r="H46" s="20">
        <v>9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4</v>
      </c>
      <c r="V46" s="20">
        <v>4</v>
      </c>
      <c r="W46" s="20">
        <v>0</v>
      </c>
      <c r="X46" s="20">
        <v>4</v>
      </c>
      <c r="Y46" s="20">
        <v>4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</row>
    <row r="47" spans="2:35" ht="20.100000000000001" customHeight="1" thickBot="1" x14ac:dyDescent="0.25">
      <c r="B47" s="4" t="s">
        <v>234</v>
      </c>
      <c r="C47" s="20">
        <v>107</v>
      </c>
      <c r="D47" s="20">
        <v>109</v>
      </c>
      <c r="E47" s="20">
        <v>21</v>
      </c>
      <c r="F47" s="20">
        <v>107</v>
      </c>
      <c r="G47" s="20">
        <v>109</v>
      </c>
      <c r="H47" s="20">
        <v>21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9</v>
      </c>
      <c r="V47" s="20">
        <v>9</v>
      </c>
      <c r="W47" s="20">
        <v>1</v>
      </c>
      <c r="X47" s="20">
        <v>9</v>
      </c>
      <c r="Y47" s="20">
        <v>9</v>
      </c>
      <c r="Z47" s="20">
        <v>1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</row>
    <row r="48" spans="2:35" ht="20.100000000000001" customHeight="1" thickBot="1" x14ac:dyDescent="0.25">
      <c r="B48" s="4" t="s">
        <v>235</v>
      </c>
      <c r="C48" s="20">
        <v>34</v>
      </c>
      <c r="D48" s="20">
        <v>36</v>
      </c>
      <c r="E48" s="20">
        <v>3</v>
      </c>
      <c r="F48" s="20">
        <v>34</v>
      </c>
      <c r="G48" s="20">
        <v>36</v>
      </c>
      <c r="H48" s="20">
        <v>3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5</v>
      </c>
      <c r="V48" s="20">
        <v>5</v>
      </c>
      <c r="W48" s="20">
        <v>0</v>
      </c>
      <c r="X48" s="20">
        <v>5</v>
      </c>
      <c r="Y48" s="20">
        <v>5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</row>
    <row r="49" spans="2:35" ht="20.100000000000001" customHeight="1" thickBot="1" x14ac:dyDescent="0.25">
      <c r="B49" s="4" t="s">
        <v>236</v>
      </c>
      <c r="C49" s="20">
        <v>48</v>
      </c>
      <c r="D49" s="20">
        <v>46</v>
      </c>
      <c r="E49" s="20">
        <v>16</v>
      </c>
      <c r="F49" s="20">
        <v>48</v>
      </c>
      <c r="G49" s="20">
        <v>46</v>
      </c>
      <c r="H49" s="20">
        <v>16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3</v>
      </c>
      <c r="V49" s="20">
        <v>3</v>
      </c>
      <c r="W49" s="20">
        <v>0</v>
      </c>
      <c r="X49" s="20">
        <v>3</v>
      </c>
      <c r="Y49" s="20">
        <v>3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</row>
    <row r="50" spans="2:35" ht="20.100000000000001" customHeight="1" thickBot="1" x14ac:dyDescent="0.25">
      <c r="B50" s="4" t="s">
        <v>237</v>
      </c>
      <c r="C50" s="20">
        <v>39</v>
      </c>
      <c r="D50" s="20">
        <v>36</v>
      </c>
      <c r="E50" s="20">
        <v>11</v>
      </c>
      <c r="F50" s="20">
        <v>39</v>
      </c>
      <c r="G50" s="20">
        <v>36</v>
      </c>
      <c r="H50" s="20">
        <v>11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16</v>
      </c>
      <c r="V50" s="20">
        <v>17</v>
      </c>
      <c r="W50" s="20">
        <v>3</v>
      </c>
      <c r="X50" s="20">
        <v>16</v>
      </c>
      <c r="Y50" s="20">
        <v>17</v>
      </c>
      <c r="Z50" s="20">
        <v>3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</row>
    <row r="51" spans="2:35" ht="20.100000000000001" customHeight="1" thickBot="1" x14ac:dyDescent="0.25">
      <c r="B51" s="4" t="s">
        <v>238</v>
      </c>
      <c r="C51" s="20">
        <v>8</v>
      </c>
      <c r="D51" s="20">
        <v>7</v>
      </c>
      <c r="E51" s="20">
        <v>4</v>
      </c>
      <c r="F51" s="20">
        <v>8</v>
      </c>
      <c r="G51" s="20">
        <v>7</v>
      </c>
      <c r="H51" s="20">
        <v>4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1</v>
      </c>
      <c r="W51" s="20">
        <v>0</v>
      </c>
      <c r="X51" s="20">
        <v>0</v>
      </c>
      <c r="Y51" s="20">
        <v>1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</row>
    <row r="52" spans="2:35" ht="20.100000000000001" customHeight="1" thickBot="1" x14ac:dyDescent="0.25">
      <c r="B52" s="4" t="s">
        <v>239</v>
      </c>
      <c r="C52" s="20">
        <v>12</v>
      </c>
      <c r="D52" s="20">
        <v>9</v>
      </c>
      <c r="E52" s="20">
        <v>6</v>
      </c>
      <c r="F52" s="20">
        <v>12</v>
      </c>
      <c r="G52" s="20">
        <v>9</v>
      </c>
      <c r="H52" s="20">
        <v>6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</row>
    <row r="53" spans="2:35" ht="20.100000000000001" customHeight="1" thickBot="1" x14ac:dyDescent="0.25">
      <c r="B53" s="4" t="s">
        <v>240</v>
      </c>
      <c r="C53" s="20">
        <v>24</v>
      </c>
      <c r="D53" s="20">
        <v>23</v>
      </c>
      <c r="E53" s="20">
        <v>4</v>
      </c>
      <c r="F53" s="20">
        <v>24</v>
      </c>
      <c r="G53" s="20">
        <v>23</v>
      </c>
      <c r="H53" s="20">
        <v>4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4</v>
      </c>
      <c r="V53" s="20">
        <v>5</v>
      </c>
      <c r="W53" s="20">
        <v>1</v>
      </c>
      <c r="X53" s="20">
        <v>4</v>
      </c>
      <c r="Y53" s="20">
        <v>5</v>
      </c>
      <c r="Z53" s="20">
        <v>1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</row>
    <row r="54" spans="2:35" ht="20.100000000000001" customHeight="1" thickBot="1" x14ac:dyDescent="0.25">
      <c r="B54" s="4" t="s">
        <v>241</v>
      </c>
      <c r="C54" s="20">
        <v>344</v>
      </c>
      <c r="D54" s="20">
        <v>330</v>
      </c>
      <c r="E54" s="20">
        <v>124</v>
      </c>
      <c r="F54" s="20">
        <v>343</v>
      </c>
      <c r="G54" s="20">
        <v>328</v>
      </c>
      <c r="H54" s="20">
        <v>122</v>
      </c>
      <c r="I54" s="20">
        <v>1</v>
      </c>
      <c r="J54" s="20">
        <v>2</v>
      </c>
      <c r="K54" s="20">
        <v>2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67</v>
      </c>
      <c r="V54" s="20">
        <v>64</v>
      </c>
      <c r="W54" s="20">
        <v>18</v>
      </c>
      <c r="X54" s="20">
        <v>67</v>
      </c>
      <c r="Y54" s="20">
        <v>64</v>
      </c>
      <c r="Z54" s="20">
        <v>18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</row>
    <row r="55" spans="2:35" ht="20.100000000000001" customHeight="1" thickBot="1" x14ac:dyDescent="0.25">
      <c r="B55" s="4" t="s">
        <v>242</v>
      </c>
      <c r="C55" s="20">
        <v>72</v>
      </c>
      <c r="D55" s="20">
        <v>67</v>
      </c>
      <c r="E55" s="20">
        <v>26</v>
      </c>
      <c r="F55" s="20">
        <v>72</v>
      </c>
      <c r="G55" s="20">
        <v>64</v>
      </c>
      <c r="H55" s="20">
        <v>22</v>
      </c>
      <c r="I55" s="20">
        <v>0</v>
      </c>
      <c r="J55" s="20">
        <v>3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12</v>
      </c>
      <c r="V55" s="20">
        <v>9</v>
      </c>
      <c r="W55" s="20">
        <v>4</v>
      </c>
      <c r="X55" s="20">
        <v>12</v>
      </c>
      <c r="Y55" s="20">
        <v>9</v>
      </c>
      <c r="Z55" s="20">
        <v>4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</row>
    <row r="56" spans="2:35" ht="20.100000000000001" customHeight="1" thickBot="1" x14ac:dyDescent="0.25">
      <c r="B56" s="4" t="s">
        <v>243</v>
      </c>
      <c r="C56" s="20">
        <v>47</v>
      </c>
      <c r="D56" s="20">
        <v>45</v>
      </c>
      <c r="E56" s="20">
        <v>37</v>
      </c>
      <c r="F56" s="20">
        <v>47</v>
      </c>
      <c r="G56" s="20">
        <v>45</v>
      </c>
      <c r="H56" s="20">
        <v>37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8</v>
      </c>
      <c r="V56" s="20">
        <v>6</v>
      </c>
      <c r="W56" s="20">
        <v>4</v>
      </c>
      <c r="X56" s="20">
        <v>8</v>
      </c>
      <c r="Y56" s="20">
        <v>6</v>
      </c>
      <c r="Z56" s="20">
        <v>4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</row>
    <row r="57" spans="2:35" ht="20.100000000000001" customHeight="1" thickBot="1" x14ac:dyDescent="0.25">
      <c r="B57" s="4" t="s">
        <v>244</v>
      </c>
      <c r="C57" s="20">
        <v>6</v>
      </c>
      <c r="D57" s="20">
        <v>8</v>
      </c>
      <c r="E57" s="20">
        <v>4</v>
      </c>
      <c r="F57" s="20">
        <v>6</v>
      </c>
      <c r="G57" s="20">
        <v>8</v>
      </c>
      <c r="H57" s="20">
        <v>4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1</v>
      </c>
      <c r="W57" s="20">
        <v>0</v>
      </c>
      <c r="X57" s="20">
        <v>0</v>
      </c>
      <c r="Y57" s="20">
        <v>1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</row>
    <row r="58" spans="2:35" ht="20.100000000000001" customHeight="1" thickBot="1" x14ac:dyDescent="0.25">
      <c r="B58" s="4" t="s">
        <v>270</v>
      </c>
      <c r="C58" s="20">
        <v>13</v>
      </c>
      <c r="D58" s="20">
        <v>12</v>
      </c>
      <c r="E58" s="20">
        <v>1</v>
      </c>
      <c r="F58" s="20">
        <v>13</v>
      </c>
      <c r="G58" s="20">
        <v>12</v>
      </c>
      <c r="H58" s="20">
        <v>1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1</v>
      </c>
      <c r="V58" s="20">
        <v>1</v>
      </c>
      <c r="W58" s="20">
        <v>0</v>
      </c>
      <c r="X58" s="20">
        <v>1</v>
      </c>
      <c r="Y58" s="20">
        <v>1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</row>
    <row r="59" spans="2:35" ht="20.100000000000001" customHeight="1" thickBot="1" x14ac:dyDescent="0.25">
      <c r="B59" s="4" t="s">
        <v>246</v>
      </c>
      <c r="C59" s="20">
        <v>64</v>
      </c>
      <c r="D59" s="20">
        <v>60</v>
      </c>
      <c r="E59" s="20">
        <v>28</v>
      </c>
      <c r="F59" s="20">
        <v>37</v>
      </c>
      <c r="G59" s="20">
        <v>37</v>
      </c>
      <c r="H59" s="20">
        <v>24</v>
      </c>
      <c r="I59" s="20">
        <v>27</v>
      </c>
      <c r="J59" s="20">
        <v>23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6</v>
      </c>
      <c r="V59" s="20">
        <v>4</v>
      </c>
      <c r="W59" s="20">
        <v>4</v>
      </c>
      <c r="X59" s="20">
        <v>6</v>
      </c>
      <c r="Y59" s="20">
        <v>4</v>
      </c>
      <c r="Z59" s="20">
        <v>4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</row>
    <row r="60" spans="2:35" ht="20.100000000000001" customHeight="1" thickBot="1" x14ac:dyDescent="0.25">
      <c r="B60" s="4" t="s">
        <v>247</v>
      </c>
      <c r="C60" s="20">
        <v>16</v>
      </c>
      <c r="D60" s="20">
        <v>14</v>
      </c>
      <c r="E60" s="20">
        <v>15</v>
      </c>
      <c r="F60" s="20">
        <v>16</v>
      </c>
      <c r="G60" s="20">
        <v>14</v>
      </c>
      <c r="H60" s="20">
        <v>15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2</v>
      </c>
      <c r="V60" s="20">
        <v>2</v>
      </c>
      <c r="W60" s="20">
        <v>1</v>
      </c>
      <c r="X60" s="20">
        <v>2</v>
      </c>
      <c r="Y60" s="20">
        <v>2</v>
      </c>
      <c r="Z60" s="20">
        <v>1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</row>
    <row r="61" spans="2:35" ht="20.100000000000001" customHeight="1" thickBot="1" x14ac:dyDescent="0.25">
      <c r="B61" s="7" t="s">
        <v>22</v>
      </c>
      <c r="C61" s="9">
        <f>SUM(C11:C60)</f>
        <v>2218</v>
      </c>
      <c r="D61" s="9">
        <f t="shared" ref="D61:AI61" si="0">SUM(D11:D60)</f>
        <v>2119</v>
      </c>
      <c r="E61" s="9">
        <f t="shared" si="0"/>
        <v>681</v>
      </c>
      <c r="F61" s="9">
        <f t="shared" si="0"/>
        <v>2183</v>
      </c>
      <c r="G61" s="9">
        <f t="shared" si="0"/>
        <v>2081</v>
      </c>
      <c r="H61" s="9">
        <f t="shared" si="0"/>
        <v>647</v>
      </c>
      <c r="I61" s="9">
        <f t="shared" si="0"/>
        <v>30</v>
      </c>
      <c r="J61" s="9">
        <f t="shared" si="0"/>
        <v>29</v>
      </c>
      <c r="K61" s="9">
        <f t="shared" si="0"/>
        <v>12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1</v>
      </c>
      <c r="P61" s="9">
        <f t="shared" si="0"/>
        <v>6</v>
      </c>
      <c r="Q61" s="9">
        <f t="shared" si="0"/>
        <v>17</v>
      </c>
      <c r="R61" s="9">
        <f t="shared" si="0"/>
        <v>4</v>
      </c>
      <c r="S61" s="9">
        <f t="shared" si="0"/>
        <v>3</v>
      </c>
      <c r="T61" s="9">
        <f t="shared" si="0"/>
        <v>5</v>
      </c>
      <c r="U61" s="9">
        <f t="shared" si="0"/>
        <v>417</v>
      </c>
      <c r="V61" s="9">
        <f t="shared" si="0"/>
        <v>385</v>
      </c>
      <c r="W61" s="9">
        <f t="shared" si="0"/>
        <v>130</v>
      </c>
      <c r="X61" s="9">
        <f t="shared" si="0"/>
        <v>417</v>
      </c>
      <c r="Y61" s="9">
        <f t="shared" si="0"/>
        <v>385</v>
      </c>
      <c r="Z61" s="9">
        <f t="shared" si="0"/>
        <v>130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0</v>
      </c>
    </row>
    <row r="62" spans="2:35" x14ac:dyDescent="0.2">
      <c r="C62" s="58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89" t="s">
        <v>257</v>
      </c>
      <c r="D9" s="86"/>
      <c r="E9" s="86"/>
      <c r="F9" s="90"/>
      <c r="G9" s="89" t="s">
        <v>258</v>
      </c>
      <c r="H9" s="86"/>
      <c r="I9" s="86"/>
      <c r="J9" s="92"/>
      <c r="K9" s="89" t="s">
        <v>259</v>
      </c>
      <c r="L9" s="86"/>
      <c r="M9" s="86"/>
      <c r="N9" s="92"/>
      <c r="O9" s="89" t="s">
        <v>260</v>
      </c>
      <c r="P9" s="86"/>
      <c r="Q9" s="86"/>
      <c r="R9" s="92"/>
      <c r="S9" s="89" t="s">
        <v>261</v>
      </c>
      <c r="T9" s="86"/>
      <c r="U9" s="86"/>
      <c r="V9" s="86"/>
      <c r="W9" s="86"/>
    </row>
    <row r="10" spans="2:23" ht="28.5" customHeight="1" thickBot="1" x14ac:dyDescent="0.25">
      <c r="B10" s="10"/>
      <c r="C10" s="93" t="s">
        <v>271</v>
      </c>
      <c r="D10" s="95" t="s">
        <v>100</v>
      </c>
      <c r="E10" s="95"/>
      <c r="F10" s="93" t="s">
        <v>103</v>
      </c>
      <c r="G10" s="93" t="s">
        <v>271</v>
      </c>
      <c r="H10" s="95" t="s">
        <v>100</v>
      </c>
      <c r="I10" s="95"/>
      <c r="J10" s="93" t="s">
        <v>103</v>
      </c>
      <c r="K10" s="93" t="s">
        <v>271</v>
      </c>
      <c r="L10" s="95" t="s">
        <v>100</v>
      </c>
      <c r="M10" s="95"/>
      <c r="N10" s="93" t="s">
        <v>103</v>
      </c>
      <c r="O10" s="93" t="s">
        <v>271</v>
      </c>
      <c r="P10" s="95" t="s">
        <v>100</v>
      </c>
      <c r="Q10" s="95"/>
      <c r="R10" s="93" t="s">
        <v>103</v>
      </c>
      <c r="S10" s="93" t="s">
        <v>271</v>
      </c>
      <c r="T10" s="95" t="s">
        <v>101</v>
      </c>
      <c r="U10" s="95"/>
      <c r="V10" s="96" t="s">
        <v>102</v>
      </c>
      <c r="W10" s="93" t="s">
        <v>103</v>
      </c>
    </row>
    <row r="11" spans="2:23" ht="28.5" customHeight="1" thickBot="1" x14ac:dyDescent="0.25">
      <c r="B11" s="10"/>
      <c r="C11" s="94"/>
      <c r="D11" s="52" t="s">
        <v>104</v>
      </c>
      <c r="E11" s="52" t="s">
        <v>105</v>
      </c>
      <c r="F11" s="94"/>
      <c r="G11" s="94"/>
      <c r="H11" s="52" t="s">
        <v>104</v>
      </c>
      <c r="I11" s="52" t="s">
        <v>105</v>
      </c>
      <c r="J11" s="94"/>
      <c r="K11" s="94"/>
      <c r="L11" s="52" t="s">
        <v>104</v>
      </c>
      <c r="M11" s="52" t="s">
        <v>105</v>
      </c>
      <c r="N11" s="94"/>
      <c r="O11" s="94"/>
      <c r="P11" s="52" t="s">
        <v>104</v>
      </c>
      <c r="Q11" s="52" t="s">
        <v>105</v>
      </c>
      <c r="R11" s="94"/>
      <c r="S11" s="94"/>
      <c r="T11" s="52" t="s">
        <v>106</v>
      </c>
      <c r="U11" s="52" t="s">
        <v>107</v>
      </c>
      <c r="V11" s="82"/>
      <c r="W11" s="94"/>
    </row>
    <row r="12" spans="2:23" ht="20.100000000000001" customHeight="1" thickBot="1" x14ac:dyDescent="0.25">
      <c r="B12" s="3" t="s">
        <v>198</v>
      </c>
      <c r="C12" s="19">
        <v>17</v>
      </c>
      <c r="D12" s="19">
        <v>0</v>
      </c>
      <c r="E12" s="19">
        <v>6</v>
      </c>
      <c r="F12" s="19">
        <v>23</v>
      </c>
      <c r="G12" s="19">
        <v>4</v>
      </c>
      <c r="H12" s="19">
        <v>0</v>
      </c>
      <c r="I12" s="19">
        <v>0</v>
      </c>
      <c r="J12" s="19">
        <v>4</v>
      </c>
      <c r="K12" s="19">
        <v>13</v>
      </c>
      <c r="L12" s="19">
        <v>0</v>
      </c>
      <c r="M12" s="19">
        <v>6</v>
      </c>
      <c r="N12" s="19">
        <v>19</v>
      </c>
      <c r="O12" s="19">
        <v>0</v>
      </c>
      <c r="P12" s="19">
        <v>0</v>
      </c>
      <c r="Q12" s="19">
        <v>0</v>
      </c>
      <c r="R12" s="19">
        <v>0</v>
      </c>
      <c r="S12" s="19">
        <v>43</v>
      </c>
      <c r="T12" s="19">
        <v>4</v>
      </c>
      <c r="U12" s="19">
        <v>21</v>
      </c>
      <c r="V12" s="19">
        <v>0</v>
      </c>
      <c r="W12" s="19">
        <v>68</v>
      </c>
    </row>
    <row r="13" spans="2:23" ht="20.100000000000001" customHeight="1" thickBot="1" x14ac:dyDescent="0.25">
      <c r="B13" s="4" t="s">
        <v>199</v>
      </c>
      <c r="C13" s="20">
        <v>49</v>
      </c>
      <c r="D13" s="20">
        <v>1</v>
      </c>
      <c r="E13" s="20">
        <v>8</v>
      </c>
      <c r="F13" s="20">
        <v>58</v>
      </c>
      <c r="G13" s="20">
        <v>31</v>
      </c>
      <c r="H13" s="20">
        <v>1</v>
      </c>
      <c r="I13" s="20">
        <v>7</v>
      </c>
      <c r="J13" s="20">
        <v>39</v>
      </c>
      <c r="K13" s="20">
        <v>18</v>
      </c>
      <c r="L13" s="20">
        <v>0</v>
      </c>
      <c r="M13" s="20">
        <v>1</v>
      </c>
      <c r="N13" s="20">
        <v>19</v>
      </c>
      <c r="O13" s="20">
        <v>0</v>
      </c>
      <c r="P13" s="20">
        <v>0</v>
      </c>
      <c r="Q13" s="20">
        <v>0</v>
      </c>
      <c r="R13" s="20">
        <v>0</v>
      </c>
      <c r="S13" s="20">
        <v>92</v>
      </c>
      <c r="T13" s="20">
        <v>22</v>
      </c>
      <c r="U13" s="20">
        <v>26</v>
      </c>
      <c r="V13" s="20">
        <v>20</v>
      </c>
      <c r="W13" s="20">
        <v>160</v>
      </c>
    </row>
    <row r="14" spans="2:23" ht="20.100000000000001" customHeight="1" thickBot="1" x14ac:dyDescent="0.25">
      <c r="B14" s="4" t="s">
        <v>200</v>
      </c>
      <c r="C14" s="20">
        <v>43</v>
      </c>
      <c r="D14" s="20">
        <v>0</v>
      </c>
      <c r="E14" s="20">
        <v>14</v>
      </c>
      <c r="F14" s="20">
        <v>57</v>
      </c>
      <c r="G14" s="20">
        <v>15</v>
      </c>
      <c r="H14" s="20">
        <v>0</v>
      </c>
      <c r="I14" s="20">
        <v>3</v>
      </c>
      <c r="J14" s="20">
        <v>18</v>
      </c>
      <c r="K14" s="20">
        <v>28</v>
      </c>
      <c r="L14" s="20">
        <v>0</v>
      </c>
      <c r="M14" s="20">
        <v>11</v>
      </c>
      <c r="N14" s="20">
        <v>39</v>
      </c>
      <c r="O14" s="20">
        <v>0</v>
      </c>
      <c r="P14" s="20">
        <v>0</v>
      </c>
      <c r="Q14" s="20">
        <v>0</v>
      </c>
      <c r="R14" s="20">
        <v>0</v>
      </c>
      <c r="S14" s="20">
        <v>56</v>
      </c>
      <c r="T14" s="20">
        <v>11</v>
      </c>
      <c r="U14" s="20">
        <v>7</v>
      </c>
      <c r="V14" s="20">
        <v>4</v>
      </c>
      <c r="W14" s="20">
        <v>78</v>
      </c>
    </row>
    <row r="15" spans="2:23" ht="20.100000000000001" customHeight="1" thickBot="1" x14ac:dyDescent="0.25">
      <c r="B15" s="4" t="s">
        <v>201</v>
      </c>
      <c r="C15" s="20">
        <v>62</v>
      </c>
      <c r="D15" s="20">
        <v>1</v>
      </c>
      <c r="E15" s="20">
        <v>4</v>
      </c>
      <c r="F15" s="20">
        <v>67</v>
      </c>
      <c r="G15" s="20">
        <v>49</v>
      </c>
      <c r="H15" s="20">
        <v>0</v>
      </c>
      <c r="I15" s="20">
        <v>1</v>
      </c>
      <c r="J15" s="20">
        <v>50</v>
      </c>
      <c r="K15" s="20">
        <v>13</v>
      </c>
      <c r="L15" s="20">
        <v>1</v>
      </c>
      <c r="M15" s="20">
        <v>3</v>
      </c>
      <c r="N15" s="20">
        <v>17</v>
      </c>
      <c r="O15" s="20">
        <v>0</v>
      </c>
      <c r="P15" s="20">
        <v>0</v>
      </c>
      <c r="Q15" s="20">
        <v>0</v>
      </c>
      <c r="R15" s="20">
        <v>0</v>
      </c>
      <c r="S15" s="20">
        <v>39</v>
      </c>
      <c r="T15" s="20">
        <v>7</v>
      </c>
      <c r="U15" s="20">
        <v>10</v>
      </c>
      <c r="V15" s="20">
        <v>3</v>
      </c>
      <c r="W15" s="20">
        <v>59</v>
      </c>
    </row>
    <row r="16" spans="2:23" ht="20.100000000000001" customHeight="1" thickBot="1" x14ac:dyDescent="0.25">
      <c r="B16" s="4" t="s">
        <v>202</v>
      </c>
      <c r="C16" s="20">
        <v>20</v>
      </c>
      <c r="D16" s="20">
        <v>0</v>
      </c>
      <c r="E16" s="20">
        <v>1</v>
      </c>
      <c r="F16" s="20">
        <v>21</v>
      </c>
      <c r="G16" s="20">
        <v>11</v>
      </c>
      <c r="H16" s="20">
        <v>0</v>
      </c>
      <c r="I16" s="20">
        <v>0</v>
      </c>
      <c r="J16" s="20">
        <v>11</v>
      </c>
      <c r="K16" s="20">
        <v>9</v>
      </c>
      <c r="L16" s="20">
        <v>0</v>
      </c>
      <c r="M16" s="20">
        <v>1</v>
      </c>
      <c r="N16" s="20">
        <v>10</v>
      </c>
      <c r="O16" s="20">
        <v>0</v>
      </c>
      <c r="P16" s="20">
        <v>0</v>
      </c>
      <c r="Q16" s="20">
        <v>0</v>
      </c>
      <c r="R16" s="20">
        <v>0</v>
      </c>
      <c r="S16" s="20">
        <v>24</v>
      </c>
      <c r="T16" s="20">
        <v>0</v>
      </c>
      <c r="U16" s="20">
        <v>17</v>
      </c>
      <c r="V16" s="20">
        <v>0</v>
      </c>
      <c r="W16" s="20">
        <v>41</v>
      </c>
    </row>
    <row r="17" spans="2:23" ht="20.100000000000001" customHeight="1" thickBot="1" x14ac:dyDescent="0.25">
      <c r="B17" s="4" t="s">
        <v>203</v>
      </c>
      <c r="C17" s="20">
        <v>19</v>
      </c>
      <c r="D17" s="20">
        <v>0</v>
      </c>
      <c r="E17" s="20">
        <v>2</v>
      </c>
      <c r="F17" s="20">
        <v>21</v>
      </c>
      <c r="G17" s="20">
        <v>4</v>
      </c>
      <c r="H17" s="20">
        <v>0</v>
      </c>
      <c r="I17" s="20">
        <v>0</v>
      </c>
      <c r="J17" s="20">
        <v>4</v>
      </c>
      <c r="K17" s="20">
        <v>15</v>
      </c>
      <c r="L17" s="20">
        <v>0</v>
      </c>
      <c r="M17" s="20">
        <v>2</v>
      </c>
      <c r="N17" s="20">
        <v>17</v>
      </c>
      <c r="O17" s="20">
        <v>0</v>
      </c>
      <c r="P17" s="20">
        <v>0</v>
      </c>
      <c r="Q17" s="20">
        <v>0</v>
      </c>
      <c r="R17" s="20">
        <v>0</v>
      </c>
      <c r="S17" s="20">
        <v>57</v>
      </c>
      <c r="T17" s="20">
        <v>20</v>
      </c>
      <c r="U17" s="20">
        <v>11</v>
      </c>
      <c r="V17" s="20">
        <v>12</v>
      </c>
      <c r="W17" s="20">
        <v>100</v>
      </c>
    </row>
    <row r="18" spans="2:23" ht="20.100000000000001" customHeight="1" thickBot="1" x14ac:dyDescent="0.25">
      <c r="B18" s="4" t="s">
        <v>204</v>
      </c>
      <c r="C18" s="20">
        <v>84</v>
      </c>
      <c r="D18" s="20">
        <v>11</v>
      </c>
      <c r="E18" s="20">
        <v>20</v>
      </c>
      <c r="F18" s="20">
        <v>115</v>
      </c>
      <c r="G18" s="20">
        <v>36</v>
      </c>
      <c r="H18" s="20">
        <v>2</v>
      </c>
      <c r="I18" s="20">
        <v>8</v>
      </c>
      <c r="J18" s="20">
        <v>46</v>
      </c>
      <c r="K18" s="20">
        <v>48</v>
      </c>
      <c r="L18" s="20">
        <v>9</v>
      </c>
      <c r="M18" s="20">
        <v>12</v>
      </c>
      <c r="N18" s="20">
        <v>69</v>
      </c>
      <c r="O18" s="20">
        <v>0</v>
      </c>
      <c r="P18" s="20">
        <v>0</v>
      </c>
      <c r="Q18" s="20">
        <v>0</v>
      </c>
      <c r="R18" s="20">
        <v>0</v>
      </c>
      <c r="S18" s="20">
        <v>124</v>
      </c>
      <c r="T18" s="20">
        <v>11</v>
      </c>
      <c r="U18" s="20">
        <v>45</v>
      </c>
      <c r="V18" s="20">
        <v>16</v>
      </c>
      <c r="W18" s="20">
        <v>196</v>
      </c>
    </row>
    <row r="19" spans="2:23" ht="20.100000000000001" customHeight="1" thickBot="1" x14ac:dyDescent="0.25">
      <c r="B19" s="4" t="s">
        <v>205</v>
      </c>
      <c r="C19" s="20">
        <v>93</v>
      </c>
      <c r="D19" s="20">
        <v>1</v>
      </c>
      <c r="E19" s="20">
        <v>25</v>
      </c>
      <c r="F19" s="20">
        <v>119</v>
      </c>
      <c r="G19" s="20">
        <v>35</v>
      </c>
      <c r="H19" s="20">
        <v>0</v>
      </c>
      <c r="I19" s="20">
        <v>17</v>
      </c>
      <c r="J19" s="20">
        <v>52</v>
      </c>
      <c r="K19" s="20">
        <v>58</v>
      </c>
      <c r="L19" s="20">
        <v>1</v>
      </c>
      <c r="M19" s="20">
        <v>8</v>
      </c>
      <c r="N19" s="20">
        <v>67</v>
      </c>
      <c r="O19" s="20">
        <v>0</v>
      </c>
      <c r="P19" s="20">
        <v>0</v>
      </c>
      <c r="Q19" s="20">
        <v>0</v>
      </c>
      <c r="R19" s="20">
        <v>0</v>
      </c>
      <c r="S19" s="20">
        <v>97</v>
      </c>
      <c r="T19" s="20">
        <v>3</v>
      </c>
      <c r="U19" s="20">
        <v>15</v>
      </c>
      <c r="V19" s="20">
        <v>2</v>
      </c>
      <c r="W19" s="20">
        <v>117</v>
      </c>
    </row>
    <row r="20" spans="2:23" ht="20.100000000000001" customHeight="1" thickBot="1" x14ac:dyDescent="0.25">
      <c r="B20" s="4" t="s">
        <v>206</v>
      </c>
      <c r="C20" s="20">
        <v>4</v>
      </c>
      <c r="D20" s="20">
        <v>0</v>
      </c>
      <c r="E20" s="20">
        <v>0</v>
      </c>
      <c r="F20" s="20">
        <v>4</v>
      </c>
      <c r="G20" s="20">
        <v>1</v>
      </c>
      <c r="H20" s="20">
        <v>0</v>
      </c>
      <c r="I20" s="20">
        <v>0</v>
      </c>
      <c r="J20" s="20">
        <v>1</v>
      </c>
      <c r="K20" s="20">
        <v>3</v>
      </c>
      <c r="L20" s="20">
        <v>0</v>
      </c>
      <c r="M20" s="20">
        <v>0</v>
      </c>
      <c r="N20" s="20">
        <v>3</v>
      </c>
      <c r="O20" s="20">
        <v>0</v>
      </c>
      <c r="P20" s="20">
        <v>0</v>
      </c>
      <c r="Q20" s="20">
        <v>0</v>
      </c>
      <c r="R20" s="20">
        <v>0</v>
      </c>
      <c r="S20" s="20">
        <v>11</v>
      </c>
      <c r="T20" s="20">
        <v>0</v>
      </c>
      <c r="U20" s="20">
        <v>13</v>
      </c>
      <c r="V20" s="20">
        <v>0</v>
      </c>
      <c r="W20" s="20">
        <v>24</v>
      </c>
    </row>
    <row r="21" spans="2:23" ht="20.100000000000001" customHeight="1" thickBot="1" x14ac:dyDescent="0.25">
      <c r="B21" s="4" t="s">
        <v>207</v>
      </c>
      <c r="C21" s="20">
        <v>3</v>
      </c>
      <c r="D21" s="20">
        <v>0</v>
      </c>
      <c r="E21" s="20">
        <v>0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3</v>
      </c>
      <c r="L21" s="20">
        <v>0</v>
      </c>
      <c r="M21" s="20">
        <v>0</v>
      </c>
      <c r="N21" s="20">
        <v>3</v>
      </c>
      <c r="O21" s="20">
        <v>0</v>
      </c>
      <c r="P21" s="20">
        <v>0</v>
      </c>
      <c r="Q21" s="20">
        <v>0</v>
      </c>
      <c r="R21" s="20">
        <v>0</v>
      </c>
      <c r="S21" s="20">
        <v>3</v>
      </c>
      <c r="T21" s="20">
        <v>0</v>
      </c>
      <c r="U21" s="20">
        <v>0</v>
      </c>
      <c r="V21" s="20">
        <v>0</v>
      </c>
      <c r="W21" s="20">
        <v>3</v>
      </c>
    </row>
    <row r="22" spans="2:23" ht="20.100000000000001" customHeight="1" thickBot="1" x14ac:dyDescent="0.25">
      <c r="B22" s="4" t="s">
        <v>208</v>
      </c>
      <c r="C22" s="20">
        <v>29</v>
      </c>
      <c r="D22" s="20">
        <v>4</v>
      </c>
      <c r="E22" s="20">
        <v>6</v>
      </c>
      <c r="F22" s="20">
        <v>39</v>
      </c>
      <c r="G22" s="20">
        <v>17</v>
      </c>
      <c r="H22" s="20">
        <v>0</v>
      </c>
      <c r="I22" s="20">
        <v>0</v>
      </c>
      <c r="J22" s="20">
        <v>17</v>
      </c>
      <c r="K22" s="20">
        <v>12</v>
      </c>
      <c r="L22" s="20">
        <v>4</v>
      </c>
      <c r="M22" s="20">
        <v>6</v>
      </c>
      <c r="N22" s="20">
        <v>22</v>
      </c>
      <c r="O22" s="20">
        <v>0</v>
      </c>
      <c r="P22" s="20">
        <v>0</v>
      </c>
      <c r="Q22" s="20">
        <v>0</v>
      </c>
      <c r="R22" s="20">
        <v>0</v>
      </c>
      <c r="S22" s="20">
        <v>57</v>
      </c>
      <c r="T22" s="20">
        <v>12</v>
      </c>
      <c r="U22" s="20">
        <v>6</v>
      </c>
      <c r="V22" s="20">
        <v>5</v>
      </c>
      <c r="W22" s="20">
        <v>80</v>
      </c>
    </row>
    <row r="23" spans="2:23" ht="20.100000000000001" customHeight="1" thickBot="1" x14ac:dyDescent="0.25">
      <c r="B23" s="4" t="s">
        <v>209</v>
      </c>
      <c r="C23" s="20">
        <v>32</v>
      </c>
      <c r="D23" s="20">
        <v>0</v>
      </c>
      <c r="E23" s="20">
        <v>2</v>
      </c>
      <c r="F23" s="20">
        <v>34</v>
      </c>
      <c r="G23" s="20">
        <v>11</v>
      </c>
      <c r="H23" s="20">
        <v>0</v>
      </c>
      <c r="I23" s="20">
        <v>0</v>
      </c>
      <c r="J23" s="20">
        <v>11</v>
      </c>
      <c r="K23" s="20">
        <v>21</v>
      </c>
      <c r="L23" s="20">
        <v>0</v>
      </c>
      <c r="M23" s="20">
        <v>2</v>
      </c>
      <c r="N23" s="20">
        <v>23</v>
      </c>
      <c r="O23" s="20">
        <v>0</v>
      </c>
      <c r="P23" s="20">
        <v>0</v>
      </c>
      <c r="Q23" s="20">
        <v>0</v>
      </c>
      <c r="R23" s="20">
        <v>0</v>
      </c>
      <c r="S23" s="20">
        <v>36</v>
      </c>
      <c r="T23" s="20">
        <v>9</v>
      </c>
      <c r="U23" s="20">
        <v>17</v>
      </c>
      <c r="V23" s="20">
        <v>8</v>
      </c>
      <c r="W23" s="20">
        <v>70</v>
      </c>
    </row>
    <row r="24" spans="2:23" ht="20.100000000000001" customHeight="1" thickBot="1" x14ac:dyDescent="0.25">
      <c r="B24" s="4" t="s">
        <v>210</v>
      </c>
      <c r="C24" s="20">
        <v>38</v>
      </c>
      <c r="D24" s="20">
        <v>0</v>
      </c>
      <c r="E24" s="20">
        <v>5</v>
      </c>
      <c r="F24" s="20">
        <v>43</v>
      </c>
      <c r="G24" s="20">
        <v>24</v>
      </c>
      <c r="H24" s="20">
        <v>0</v>
      </c>
      <c r="I24" s="20">
        <v>0</v>
      </c>
      <c r="J24" s="20">
        <v>24</v>
      </c>
      <c r="K24" s="20">
        <v>14</v>
      </c>
      <c r="L24" s="20">
        <v>0</v>
      </c>
      <c r="M24" s="20">
        <v>5</v>
      </c>
      <c r="N24" s="20">
        <v>19</v>
      </c>
      <c r="O24" s="20">
        <v>0</v>
      </c>
      <c r="P24" s="20">
        <v>0</v>
      </c>
      <c r="Q24" s="20">
        <v>0</v>
      </c>
      <c r="R24" s="20">
        <v>0</v>
      </c>
      <c r="S24" s="20">
        <v>97</v>
      </c>
      <c r="T24" s="20">
        <v>38</v>
      </c>
      <c r="U24" s="20">
        <v>34</v>
      </c>
      <c r="V24" s="20">
        <v>2</v>
      </c>
      <c r="W24" s="20">
        <v>171</v>
      </c>
    </row>
    <row r="25" spans="2:23" ht="20.100000000000001" customHeight="1" thickBot="1" x14ac:dyDescent="0.25">
      <c r="B25" s="4" t="s">
        <v>211</v>
      </c>
      <c r="C25" s="20">
        <v>145</v>
      </c>
      <c r="D25" s="20">
        <v>0</v>
      </c>
      <c r="E25" s="20">
        <v>15</v>
      </c>
      <c r="F25" s="20">
        <v>160</v>
      </c>
      <c r="G25" s="20">
        <v>129</v>
      </c>
      <c r="H25" s="20">
        <v>0</v>
      </c>
      <c r="I25" s="20">
        <v>0</v>
      </c>
      <c r="J25" s="20">
        <v>129</v>
      </c>
      <c r="K25" s="20">
        <v>16</v>
      </c>
      <c r="L25" s="20">
        <v>0</v>
      </c>
      <c r="M25" s="20">
        <v>15</v>
      </c>
      <c r="N25" s="20">
        <v>31</v>
      </c>
      <c r="O25" s="20">
        <v>0</v>
      </c>
      <c r="P25" s="20">
        <v>0</v>
      </c>
      <c r="Q25" s="20">
        <v>0</v>
      </c>
      <c r="R25" s="20">
        <v>0</v>
      </c>
      <c r="S25" s="20">
        <v>86</v>
      </c>
      <c r="T25" s="20">
        <v>9</v>
      </c>
      <c r="U25" s="20">
        <v>41</v>
      </c>
      <c r="V25" s="20">
        <v>10</v>
      </c>
      <c r="W25" s="20">
        <v>146</v>
      </c>
    </row>
    <row r="26" spans="2:23" ht="20.100000000000001" customHeight="1" thickBot="1" x14ac:dyDescent="0.25">
      <c r="B26" s="4" t="s">
        <v>212</v>
      </c>
      <c r="C26" s="20">
        <v>45</v>
      </c>
      <c r="D26" s="20">
        <v>1</v>
      </c>
      <c r="E26" s="20">
        <v>10</v>
      </c>
      <c r="F26" s="20">
        <v>56</v>
      </c>
      <c r="G26" s="20">
        <v>26</v>
      </c>
      <c r="H26" s="20">
        <v>0</v>
      </c>
      <c r="I26" s="20">
        <v>5</v>
      </c>
      <c r="J26" s="20">
        <v>31</v>
      </c>
      <c r="K26" s="20">
        <v>19</v>
      </c>
      <c r="L26" s="20">
        <v>1</v>
      </c>
      <c r="M26" s="20">
        <v>5</v>
      </c>
      <c r="N26" s="20">
        <v>25</v>
      </c>
      <c r="O26" s="20">
        <v>0</v>
      </c>
      <c r="P26" s="20">
        <v>0</v>
      </c>
      <c r="Q26" s="20">
        <v>0</v>
      </c>
      <c r="R26" s="20">
        <v>0</v>
      </c>
      <c r="S26" s="20">
        <v>64</v>
      </c>
      <c r="T26" s="20">
        <v>7</v>
      </c>
      <c r="U26" s="20">
        <v>21</v>
      </c>
      <c r="V26" s="20">
        <v>1</v>
      </c>
      <c r="W26" s="20">
        <v>93</v>
      </c>
    </row>
    <row r="27" spans="2:23" ht="20.100000000000001" customHeight="1" thickBot="1" x14ac:dyDescent="0.25">
      <c r="B27" s="5" t="s">
        <v>213</v>
      </c>
      <c r="C27" s="31">
        <v>18</v>
      </c>
      <c r="D27" s="31">
        <v>1</v>
      </c>
      <c r="E27" s="31">
        <v>7</v>
      </c>
      <c r="F27" s="31">
        <v>26</v>
      </c>
      <c r="G27" s="31">
        <v>3</v>
      </c>
      <c r="H27" s="31">
        <v>0</v>
      </c>
      <c r="I27" s="31">
        <v>3</v>
      </c>
      <c r="J27" s="31">
        <v>6</v>
      </c>
      <c r="K27" s="31">
        <v>15</v>
      </c>
      <c r="L27" s="31">
        <v>1</v>
      </c>
      <c r="M27" s="31">
        <v>4</v>
      </c>
      <c r="N27" s="31">
        <v>20</v>
      </c>
      <c r="O27" s="31">
        <v>0</v>
      </c>
      <c r="P27" s="31">
        <v>0</v>
      </c>
      <c r="Q27" s="31">
        <v>0</v>
      </c>
      <c r="R27" s="31">
        <v>0</v>
      </c>
      <c r="S27" s="31">
        <v>20</v>
      </c>
      <c r="T27" s="31">
        <v>5</v>
      </c>
      <c r="U27" s="31">
        <v>11</v>
      </c>
      <c r="V27" s="31">
        <v>2</v>
      </c>
      <c r="W27" s="31">
        <v>38</v>
      </c>
    </row>
    <row r="28" spans="2:23" ht="20.100000000000001" customHeight="1" thickBot="1" x14ac:dyDescent="0.25">
      <c r="B28" s="6" t="s">
        <v>214</v>
      </c>
      <c r="C28" s="33">
        <v>0</v>
      </c>
      <c r="D28" s="33">
        <v>0</v>
      </c>
      <c r="E28" s="33">
        <v>2</v>
      </c>
      <c r="F28" s="33">
        <v>2</v>
      </c>
      <c r="G28" s="33">
        <v>0</v>
      </c>
      <c r="H28" s="33">
        <v>0</v>
      </c>
      <c r="I28" s="33">
        <v>2</v>
      </c>
      <c r="J28" s="33">
        <v>2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10</v>
      </c>
      <c r="T28" s="33">
        <v>0</v>
      </c>
      <c r="U28" s="33">
        <v>0</v>
      </c>
      <c r="V28" s="33">
        <v>5</v>
      </c>
      <c r="W28" s="33">
        <v>15</v>
      </c>
    </row>
    <row r="29" spans="2:23" ht="20.100000000000001" customHeight="1" thickBot="1" x14ac:dyDescent="0.25">
      <c r="B29" s="4" t="s">
        <v>215</v>
      </c>
      <c r="C29" s="33">
        <v>3</v>
      </c>
      <c r="D29" s="33">
        <v>0</v>
      </c>
      <c r="E29" s="33">
        <v>0</v>
      </c>
      <c r="F29" s="33">
        <v>3</v>
      </c>
      <c r="G29" s="33">
        <v>1</v>
      </c>
      <c r="H29" s="33">
        <v>0</v>
      </c>
      <c r="I29" s="33">
        <v>0</v>
      </c>
      <c r="J29" s="33">
        <v>1</v>
      </c>
      <c r="K29" s="33">
        <v>2</v>
      </c>
      <c r="L29" s="33">
        <v>0</v>
      </c>
      <c r="M29" s="33">
        <v>0</v>
      </c>
      <c r="N29" s="33">
        <v>2</v>
      </c>
      <c r="O29" s="33">
        <v>0</v>
      </c>
      <c r="P29" s="33">
        <v>0</v>
      </c>
      <c r="Q29" s="33">
        <v>0</v>
      </c>
      <c r="R29" s="33">
        <v>0</v>
      </c>
      <c r="S29" s="33">
        <v>23</v>
      </c>
      <c r="T29" s="33">
        <v>1</v>
      </c>
      <c r="U29" s="33">
        <v>2</v>
      </c>
      <c r="V29" s="33">
        <v>0</v>
      </c>
      <c r="W29" s="33">
        <v>26</v>
      </c>
    </row>
    <row r="30" spans="2:23" ht="20.100000000000001" customHeight="1" thickBot="1" x14ac:dyDescent="0.25">
      <c r="B30" s="4" t="s">
        <v>216</v>
      </c>
      <c r="C30" s="32">
        <v>10</v>
      </c>
      <c r="D30" s="32">
        <v>0</v>
      </c>
      <c r="E30" s="32">
        <v>0</v>
      </c>
      <c r="F30" s="32">
        <v>10</v>
      </c>
      <c r="G30" s="32">
        <v>4</v>
      </c>
      <c r="H30" s="32">
        <v>0</v>
      </c>
      <c r="I30" s="32">
        <v>0</v>
      </c>
      <c r="J30" s="32">
        <v>4</v>
      </c>
      <c r="K30" s="32">
        <v>6</v>
      </c>
      <c r="L30" s="32">
        <v>0</v>
      </c>
      <c r="M30" s="32">
        <v>0</v>
      </c>
      <c r="N30" s="32">
        <v>6</v>
      </c>
      <c r="O30" s="32">
        <v>0</v>
      </c>
      <c r="P30" s="32">
        <v>0</v>
      </c>
      <c r="Q30" s="32">
        <v>0</v>
      </c>
      <c r="R30" s="32">
        <v>0</v>
      </c>
      <c r="S30" s="32">
        <v>30</v>
      </c>
      <c r="T30" s="32">
        <v>1</v>
      </c>
      <c r="U30" s="32">
        <v>4</v>
      </c>
      <c r="V30" s="32">
        <v>0</v>
      </c>
      <c r="W30" s="32">
        <v>35</v>
      </c>
    </row>
    <row r="31" spans="2:23" ht="20.100000000000001" customHeight="1" thickBot="1" x14ac:dyDescent="0.25">
      <c r="B31" s="4" t="s">
        <v>217</v>
      </c>
      <c r="C31" s="20">
        <v>2</v>
      </c>
      <c r="D31" s="20">
        <v>0</v>
      </c>
      <c r="E31" s="20">
        <v>0</v>
      </c>
      <c r="F31" s="20">
        <v>2</v>
      </c>
      <c r="G31" s="20">
        <v>1</v>
      </c>
      <c r="H31" s="20">
        <v>0</v>
      </c>
      <c r="I31" s="20">
        <v>0</v>
      </c>
      <c r="J31" s="20">
        <v>1</v>
      </c>
      <c r="K31" s="20">
        <v>1</v>
      </c>
      <c r="L31" s="20">
        <v>0</v>
      </c>
      <c r="M31" s="20">
        <v>0</v>
      </c>
      <c r="N31" s="20">
        <v>1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</row>
    <row r="32" spans="2:23" ht="20.100000000000001" customHeight="1" thickBot="1" x14ac:dyDescent="0.25">
      <c r="B32" s="4" t="s">
        <v>218</v>
      </c>
      <c r="C32" s="20">
        <v>11</v>
      </c>
      <c r="D32" s="20">
        <v>0</v>
      </c>
      <c r="E32" s="20">
        <v>1</v>
      </c>
      <c r="F32" s="20">
        <v>12</v>
      </c>
      <c r="G32" s="20">
        <v>11</v>
      </c>
      <c r="H32" s="20">
        <v>0</v>
      </c>
      <c r="I32" s="20">
        <v>1</v>
      </c>
      <c r="J32" s="20">
        <v>12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10</v>
      </c>
      <c r="T32" s="20">
        <v>0</v>
      </c>
      <c r="U32" s="20">
        <v>0</v>
      </c>
      <c r="V32" s="20">
        <v>0</v>
      </c>
      <c r="W32" s="20">
        <v>10</v>
      </c>
    </row>
    <row r="33" spans="2:23" ht="20.100000000000001" customHeight="1" thickBot="1" x14ac:dyDescent="0.25">
      <c r="B33" s="4" t="s">
        <v>219</v>
      </c>
      <c r="C33" s="20">
        <v>1</v>
      </c>
      <c r="D33" s="20">
        <v>0</v>
      </c>
      <c r="E33" s="20">
        <v>3</v>
      </c>
      <c r="F33" s="20">
        <v>4</v>
      </c>
      <c r="G33" s="20">
        <v>0</v>
      </c>
      <c r="H33" s="20">
        <v>0</v>
      </c>
      <c r="I33" s="20">
        <v>0</v>
      </c>
      <c r="J33" s="20">
        <v>0</v>
      </c>
      <c r="K33" s="20">
        <v>1</v>
      </c>
      <c r="L33" s="20">
        <v>0</v>
      </c>
      <c r="M33" s="20">
        <v>3</v>
      </c>
      <c r="N33" s="20">
        <v>4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</row>
    <row r="34" spans="2:23" ht="20.100000000000001" customHeight="1" thickBot="1" x14ac:dyDescent="0.25">
      <c r="B34" s="4" t="s">
        <v>220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2</v>
      </c>
      <c r="T34" s="20">
        <v>0</v>
      </c>
      <c r="U34" s="20">
        <v>0</v>
      </c>
      <c r="V34" s="20">
        <v>0</v>
      </c>
      <c r="W34" s="20">
        <v>2</v>
      </c>
    </row>
    <row r="35" spans="2:23" ht="20.100000000000001" customHeight="1" thickBot="1" x14ac:dyDescent="0.25">
      <c r="B35" s="4" t="s">
        <v>221</v>
      </c>
      <c r="C35" s="20">
        <v>8</v>
      </c>
      <c r="D35" s="20">
        <v>0</v>
      </c>
      <c r="E35" s="20">
        <v>0</v>
      </c>
      <c r="F35" s="20">
        <v>8</v>
      </c>
      <c r="G35" s="20">
        <v>0</v>
      </c>
      <c r="H35" s="20">
        <v>0</v>
      </c>
      <c r="I35" s="20">
        <v>0</v>
      </c>
      <c r="J35" s="20">
        <v>0</v>
      </c>
      <c r="K35" s="20">
        <v>8</v>
      </c>
      <c r="L35" s="20">
        <v>0</v>
      </c>
      <c r="M35" s="20">
        <v>0</v>
      </c>
      <c r="N35" s="20">
        <v>8</v>
      </c>
      <c r="O35" s="20">
        <v>0</v>
      </c>
      <c r="P35" s="20">
        <v>0</v>
      </c>
      <c r="Q35" s="20">
        <v>0</v>
      </c>
      <c r="R35" s="20">
        <v>0</v>
      </c>
      <c r="S35" s="20">
        <v>32</v>
      </c>
      <c r="T35" s="20">
        <v>12</v>
      </c>
      <c r="U35" s="20">
        <v>1</v>
      </c>
      <c r="V35" s="20">
        <v>10</v>
      </c>
      <c r="W35" s="20">
        <v>55</v>
      </c>
    </row>
    <row r="36" spans="2:23" ht="20.100000000000001" customHeight="1" thickBot="1" x14ac:dyDescent="0.25">
      <c r="B36" s="4" t="s">
        <v>222</v>
      </c>
      <c r="C36" s="20">
        <v>5</v>
      </c>
      <c r="D36" s="20">
        <v>0</v>
      </c>
      <c r="E36" s="20">
        <v>0</v>
      </c>
      <c r="F36" s="20">
        <v>5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5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</row>
    <row r="37" spans="2:23" ht="20.100000000000001" customHeight="1" thickBot="1" x14ac:dyDescent="0.25">
      <c r="B37" s="4" t="s">
        <v>223</v>
      </c>
      <c r="C37" s="20">
        <v>12</v>
      </c>
      <c r="D37" s="20">
        <v>0</v>
      </c>
      <c r="E37" s="20">
        <v>2</v>
      </c>
      <c r="F37" s="20">
        <v>14</v>
      </c>
      <c r="G37" s="20">
        <v>2</v>
      </c>
      <c r="H37" s="20">
        <v>0</v>
      </c>
      <c r="I37" s="20">
        <v>0</v>
      </c>
      <c r="J37" s="20">
        <v>2</v>
      </c>
      <c r="K37" s="20">
        <v>10</v>
      </c>
      <c r="L37" s="20">
        <v>0</v>
      </c>
      <c r="M37" s="20">
        <v>2</v>
      </c>
      <c r="N37" s="20">
        <v>12</v>
      </c>
      <c r="O37" s="20">
        <v>0</v>
      </c>
      <c r="P37" s="20">
        <v>0</v>
      </c>
      <c r="Q37" s="20">
        <v>0</v>
      </c>
      <c r="R37" s="20">
        <v>0</v>
      </c>
      <c r="S37" s="20">
        <v>27</v>
      </c>
      <c r="T37" s="20">
        <v>1</v>
      </c>
      <c r="U37" s="20">
        <v>5</v>
      </c>
      <c r="V37" s="20">
        <v>0</v>
      </c>
      <c r="W37" s="20">
        <v>33</v>
      </c>
    </row>
    <row r="38" spans="2:23" ht="20.100000000000001" customHeight="1" thickBot="1" x14ac:dyDescent="0.25">
      <c r="B38" s="4" t="s">
        <v>224</v>
      </c>
      <c r="C38" s="20">
        <v>18</v>
      </c>
      <c r="D38" s="20">
        <v>0</v>
      </c>
      <c r="E38" s="20">
        <v>2</v>
      </c>
      <c r="F38" s="20">
        <v>20</v>
      </c>
      <c r="G38" s="20">
        <v>6</v>
      </c>
      <c r="H38" s="20">
        <v>0</v>
      </c>
      <c r="I38" s="20">
        <v>0</v>
      </c>
      <c r="J38" s="20">
        <v>6</v>
      </c>
      <c r="K38" s="20">
        <v>12</v>
      </c>
      <c r="L38" s="20">
        <v>0</v>
      </c>
      <c r="M38" s="20">
        <v>2</v>
      </c>
      <c r="N38" s="20">
        <v>14</v>
      </c>
      <c r="O38" s="20">
        <v>0</v>
      </c>
      <c r="P38" s="20">
        <v>0</v>
      </c>
      <c r="Q38" s="20">
        <v>0</v>
      </c>
      <c r="R38" s="20">
        <v>0</v>
      </c>
      <c r="S38" s="20">
        <v>31</v>
      </c>
      <c r="T38" s="20">
        <v>5</v>
      </c>
      <c r="U38" s="20">
        <v>8</v>
      </c>
      <c r="V38" s="20">
        <v>2</v>
      </c>
      <c r="W38" s="20">
        <v>46</v>
      </c>
    </row>
    <row r="39" spans="2:23" ht="20.100000000000001" customHeight="1" thickBot="1" x14ac:dyDescent="0.25">
      <c r="B39" s="4" t="s">
        <v>225</v>
      </c>
      <c r="C39" s="20">
        <v>4</v>
      </c>
      <c r="D39" s="20">
        <v>0</v>
      </c>
      <c r="E39" s="20">
        <v>1</v>
      </c>
      <c r="F39" s="20">
        <v>5</v>
      </c>
      <c r="G39" s="20">
        <v>2</v>
      </c>
      <c r="H39" s="20">
        <v>0</v>
      </c>
      <c r="I39" s="20">
        <v>0</v>
      </c>
      <c r="J39" s="20">
        <v>2</v>
      </c>
      <c r="K39" s="20">
        <v>2</v>
      </c>
      <c r="L39" s="20">
        <v>0</v>
      </c>
      <c r="M39" s="20">
        <v>1</v>
      </c>
      <c r="N39" s="20">
        <v>3</v>
      </c>
      <c r="O39" s="20">
        <v>0</v>
      </c>
      <c r="P39" s="20">
        <v>0</v>
      </c>
      <c r="Q39" s="20">
        <v>0</v>
      </c>
      <c r="R39" s="20">
        <v>0</v>
      </c>
      <c r="S39" s="20">
        <v>3</v>
      </c>
      <c r="T39" s="20">
        <v>0</v>
      </c>
      <c r="U39" s="20">
        <v>5</v>
      </c>
      <c r="V39" s="20">
        <v>0</v>
      </c>
      <c r="W39" s="20">
        <v>8</v>
      </c>
    </row>
    <row r="40" spans="2:23" ht="20.100000000000001" customHeight="1" thickBot="1" x14ac:dyDescent="0.25">
      <c r="B40" s="4" t="s">
        <v>226</v>
      </c>
      <c r="C40" s="20">
        <v>7</v>
      </c>
      <c r="D40" s="20">
        <v>0</v>
      </c>
      <c r="E40" s="20">
        <v>0</v>
      </c>
      <c r="F40" s="20">
        <v>7</v>
      </c>
      <c r="G40" s="20">
        <v>3</v>
      </c>
      <c r="H40" s="20">
        <v>0</v>
      </c>
      <c r="I40" s="20">
        <v>0</v>
      </c>
      <c r="J40" s="20">
        <v>3</v>
      </c>
      <c r="K40" s="20">
        <v>4</v>
      </c>
      <c r="L40" s="20">
        <v>0</v>
      </c>
      <c r="M40" s="20">
        <v>0</v>
      </c>
      <c r="N40" s="20">
        <v>4</v>
      </c>
      <c r="O40" s="20">
        <v>0</v>
      </c>
      <c r="P40" s="20">
        <v>0</v>
      </c>
      <c r="Q40" s="20">
        <v>0</v>
      </c>
      <c r="R40" s="20">
        <v>0</v>
      </c>
      <c r="S40" s="20">
        <v>15</v>
      </c>
      <c r="T40" s="20">
        <v>3</v>
      </c>
      <c r="U40" s="20">
        <v>0</v>
      </c>
      <c r="V40" s="20">
        <v>2</v>
      </c>
      <c r="W40" s="20">
        <v>20</v>
      </c>
    </row>
    <row r="41" spans="2:23" ht="20.100000000000001" customHeight="1" thickBot="1" x14ac:dyDescent="0.25">
      <c r="B41" s="4" t="s">
        <v>227</v>
      </c>
      <c r="C41" s="20">
        <v>13</v>
      </c>
      <c r="D41" s="20">
        <v>0</v>
      </c>
      <c r="E41" s="20">
        <v>12</v>
      </c>
      <c r="F41" s="20">
        <v>25</v>
      </c>
      <c r="G41" s="20">
        <v>6</v>
      </c>
      <c r="H41" s="20">
        <v>0</v>
      </c>
      <c r="I41" s="20">
        <v>0</v>
      </c>
      <c r="J41" s="20">
        <v>6</v>
      </c>
      <c r="K41" s="20">
        <v>7</v>
      </c>
      <c r="L41" s="20">
        <v>0</v>
      </c>
      <c r="M41" s="20">
        <v>12</v>
      </c>
      <c r="N41" s="20">
        <v>19</v>
      </c>
      <c r="O41" s="20">
        <v>0</v>
      </c>
      <c r="P41" s="20">
        <v>0</v>
      </c>
      <c r="Q41" s="20">
        <v>0</v>
      </c>
      <c r="R41" s="20">
        <v>0</v>
      </c>
      <c r="S41" s="20">
        <v>35</v>
      </c>
      <c r="T41" s="20">
        <v>5</v>
      </c>
      <c r="U41" s="20">
        <v>28</v>
      </c>
      <c r="V41" s="20">
        <v>4</v>
      </c>
      <c r="W41" s="20">
        <v>72</v>
      </c>
    </row>
    <row r="42" spans="2:23" ht="20.100000000000001" customHeight="1" thickBot="1" x14ac:dyDescent="0.25">
      <c r="B42" s="4" t="s">
        <v>228</v>
      </c>
      <c r="C42" s="20">
        <v>95</v>
      </c>
      <c r="D42" s="20">
        <v>6</v>
      </c>
      <c r="E42" s="20">
        <v>23</v>
      </c>
      <c r="F42" s="20">
        <v>124</v>
      </c>
      <c r="G42" s="20">
        <v>39</v>
      </c>
      <c r="H42" s="20">
        <v>0</v>
      </c>
      <c r="I42" s="20">
        <v>4</v>
      </c>
      <c r="J42" s="20">
        <v>43</v>
      </c>
      <c r="K42" s="20">
        <v>56</v>
      </c>
      <c r="L42" s="20">
        <v>6</v>
      </c>
      <c r="M42" s="20">
        <v>19</v>
      </c>
      <c r="N42" s="20">
        <v>81</v>
      </c>
      <c r="O42" s="20">
        <v>0</v>
      </c>
      <c r="P42" s="20">
        <v>0</v>
      </c>
      <c r="Q42" s="20">
        <v>0</v>
      </c>
      <c r="R42" s="20">
        <v>0</v>
      </c>
      <c r="S42" s="20">
        <v>260</v>
      </c>
      <c r="T42" s="20">
        <v>50</v>
      </c>
      <c r="U42" s="20">
        <v>100</v>
      </c>
      <c r="V42" s="20">
        <v>50</v>
      </c>
      <c r="W42" s="20">
        <v>460</v>
      </c>
    </row>
    <row r="43" spans="2:23" ht="20.100000000000001" customHeight="1" thickBot="1" x14ac:dyDescent="0.25">
      <c r="B43" s="4" t="s">
        <v>229</v>
      </c>
      <c r="C43" s="20">
        <v>21</v>
      </c>
      <c r="D43" s="20">
        <v>2</v>
      </c>
      <c r="E43" s="20">
        <v>0</v>
      </c>
      <c r="F43" s="20">
        <v>23</v>
      </c>
      <c r="G43" s="20">
        <v>9</v>
      </c>
      <c r="H43" s="20">
        <v>0</v>
      </c>
      <c r="I43" s="20">
        <v>0</v>
      </c>
      <c r="J43" s="20">
        <v>9</v>
      </c>
      <c r="K43" s="20">
        <v>12</v>
      </c>
      <c r="L43" s="20">
        <v>2</v>
      </c>
      <c r="M43" s="20">
        <v>0</v>
      </c>
      <c r="N43" s="20">
        <v>14</v>
      </c>
      <c r="O43" s="20">
        <v>0</v>
      </c>
      <c r="P43" s="20">
        <v>0</v>
      </c>
      <c r="Q43" s="20">
        <v>0</v>
      </c>
      <c r="R43" s="20">
        <v>0</v>
      </c>
      <c r="S43" s="20">
        <v>53</v>
      </c>
      <c r="T43" s="20">
        <v>7</v>
      </c>
      <c r="U43" s="20">
        <v>17</v>
      </c>
      <c r="V43" s="20">
        <v>5</v>
      </c>
      <c r="W43" s="20">
        <v>82</v>
      </c>
    </row>
    <row r="44" spans="2:23" ht="20.100000000000001" customHeight="1" thickBot="1" x14ac:dyDescent="0.25">
      <c r="B44" s="4" t="s">
        <v>230</v>
      </c>
      <c r="C44" s="20">
        <v>21</v>
      </c>
      <c r="D44" s="20">
        <v>2</v>
      </c>
      <c r="E44" s="20">
        <v>1</v>
      </c>
      <c r="F44" s="20">
        <v>24</v>
      </c>
      <c r="G44" s="20">
        <v>3</v>
      </c>
      <c r="H44" s="20">
        <v>1</v>
      </c>
      <c r="I44" s="20">
        <v>0</v>
      </c>
      <c r="J44" s="20">
        <v>4</v>
      </c>
      <c r="K44" s="20">
        <v>18</v>
      </c>
      <c r="L44" s="20">
        <v>1</v>
      </c>
      <c r="M44" s="20">
        <v>1</v>
      </c>
      <c r="N44" s="20">
        <v>20</v>
      </c>
      <c r="O44" s="20">
        <v>0</v>
      </c>
      <c r="P44" s="20">
        <v>0</v>
      </c>
      <c r="Q44" s="20">
        <v>0</v>
      </c>
      <c r="R44" s="20">
        <v>0</v>
      </c>
      <c r="S44" s="20">
        <v>31</v>
      </c>
      <c r="T44" s="20">
        <v>6</v>
      </c>
      <c r="U44" s="20">
        <v>7</v>
      </c>
      <c r="V44" s="20">
        <v>6</v>
      </c>
      <c r="W44" s="20">
        <v>50</v>
      </c>
    </row>
    <row r="45" spans="2:23" ht="20.100000000000001" customHeight="1" thickBot="1" x14ac:dyDescent="0.25">
      <c r="B45" s="4" t="s">
        <v>231</v>
      </c>
      <c r="C45" s="20">
        <v>16</v>
      </c>
      <c r="D45" s="20">
        <v>0</v>
      </c>
      <c r="E45" s="20">
        <v>1</v>
      </c>
      <c r="F45" s="20">
        <v>17</v>
      </c>
      <c r="G45" s="20">
        <v>11</v>
      </c>
      <c r="H45" s="20">
        <v>0</v>
      </c>
      <c r="I45" s="20">
        <v>1</v>
      </c>
      <c r="J45" s="20">
        <v>12</v>
      </c>
      <c r="K45" s="20">
        <v>5</v>
      </c>
      <c r="L45" s="20">
        <v>0</v>
      </c>
      <c r="M45" s="20">
        <v>0</v>
      </c>
      <c r="N45" s="20">
        <v>5</v>
      </c>
      <c r="O45" s="20">
        <v>0</v>
      </c>
      <c r="P45" s="20">
        <v>0</v>
      </c>
      <c r="Q45" s="20">
        <v>0</v>
      </c>
      <c r="R45" s="20">
        <v>0</v>
      </c>
      <c r="S45" s="20">
        <v>64</v>
      </c>
      <c r="T45" s="20">
        <v>11</v>
      </c>
      <c r="U45" s="20">
        <v>26</v>
      </c>
      <c r="V45" s="20">
        <v>11</v>
      </c>
      <c r="W45" s="20">
        <v>112</v>
      </c>
    </row>
    <row r="46" spans="2:23" ht="20.100000000000001" customHeight="1" thickBot="1" x14ac:dyDescent="0.25">
      <c r="B46" s="4" t="s">
        <v>232</v>
      </c>
      <c r="C46" s="20">
        <v>53</v>
      </c>
      <c r="D46" s="20">
        <v>4</v>
      </c>
      <c r="E46" s="20">
        <v>12</v>
      </c>
      <c r="F46" s="20">
        <v>69</v>
      </c>
      <c r="G46" s="20">
        <v>14</v>
      </c>
      <c r="H46" s="20">
        <v>0</v>
      </c>
      <c r="I46" s="20">
        <v>0</v>
      </c>
      <c r="J46" s="20">
        <v>14</v>
      </c>
      <c r="K46" s="20">
        <v>39</v>
      </c>
      <c r="L46" s="20">
        <v>4</v>
      </c>
      <c r="M46" s="20">
        <v>12</v>
      </c>
      <c r="N46" s="20">
        <v>55</v>
      </c>
      <c r="O46" s="20">
        <v>0</v>
      </c>
      <c r="P46" s="20">
        <v>0</v>
      </c>
      <c r="Q46" s="20">
        <v>0</v>
      </c>
      <c r="R46" s="20">
        <v>0</v>
      </c>
      <c r="S46" s="20">
        <v>164</v>
      </c>
      <c r="T46" s="20">
        <v>24</v>
      </c>
      <c r="U46" s="20">
        <v>48</v>
      </c>
      <c r="V46" s="20">
        <v>10</v>
      </c>
      <c r="W46" s="20">
        <v>246</v>
      </c>
    </row>
    <row r="47" spans="2:23" ht="20.100000000000001" customHeight="1" thickBot="1" x14ac:dyDescent="0.25">
      <c r="B47" s="4" t="s">
        <v>233</v>
      </c>
      <c r="C47" s="20">
        <v>23</v>
      </c>
      <c r="D47" s="20">
        <v>0</v>
      </c>
      <c r="E47" s="20">
        <v>0</v>
      </c>
      <c r="F47" s="20">
        <v>23</v>
      </c>
      <c r="G47" s="20">
        <v>3</v>
      </c>
      <c r="H47" s="20">
        <v>0</v>
      </c>
      <c r="I47" s="20">
        <v>0</v>
      </c>
      <c r="J47" s="20">
        <v>3</v>
      </c>
      <c r="K47" s="20">
        <v>20</v>
      </c>
      <c r="L47" s="20">
        <v>0</v>
      </c>
      <c r="M47" s="20">
        <v>0</v>
      </c>
      <c r="N47" s="20">
        <v>20</v>
      </c>
      <c r="O47" s="20">
        <v>0</v>
      </c>
      <c r="P47" s="20">
        <v>0</v>
      </c>
      <c r="Q47" s="20">
        <v>0</v>
      </c>
      <c r="R47" s="20">
        <v>0</v>
      </c>
      <c r="S47" s="20">
        <v>34</v>
      </c>
      <c r="T47" s="20">
        <v>1</v>
      </c>
      <c r="U47" s="20">
        <v>3</v>
      </c>
      <c r="V47" s="20">
        <v>8</v>
      </c>
      <c r="W47" s="20">
        <v>46</v>
      </c>
    </row>
    <row r="48" spans="2:23" ht="20.100000000000001" customHeight="1" thickBot="1" x14ac:dyDescent="0.25">
      <c r="B48" s="4" t="s">
        <v>234</v>
      </c>
      <c r="C48" s="20">
        <v>178</v>
      </c>
      <c r="D48" s="20">
        <v>20</v>
      </c>
      <c r="E48" s="20">
        <v>21</v>
      </c>
      <c r="F48" s="20">
        <v>219</v>
      </c>
      <c r="G48" s="20">
        <v>17</v>
      </c>
      <c r="H48" s="20">
        <v>0</v>
      </c>
      <c r="I48" s="20">
        <v>1</v>
      </c>
      <c r="J48" s="20">
        <v>18</v>
      </c>
      <c r="K48" s="20">
        <v>161</v>
      </c>
      <c r="L48" s="20">
        <v>20</v>
      </c>
      <c r="M48" s="20">
        <v>20</v>
      </c>
      <c r="N48" s="20">
        <v>201</v>
      </c>
      <c r="O48" s="20">
        <v>0</v>
      </c>
      <c r="P48" s="20">
        <v>0</v>
      </c>
      <c r="Q48" s="20">
        <v>0</v>
      </c>
      <c r="R48" s="20">
        <v>0</v>
      </c>
      <c r="S48" s="20">
        <v>191</v>
      </c>
      <c r="T48" s="20">
        <v>29</v>
      </c>
      <c r="U48" s="20">
        <v>36</v>
      </c>
      <c r="V48" s="20">
        <v>26</v>
      </c>
      <c r="W48" s="20">
        <v>282</v>
      </c>
    </row>
    <row r="49" spans="2:23" ht="20.100000000000001" customHeight="1" thickBot="1" x14ac:dyDescent="0.25">
      <c r="B49" s="4" t="s">
        <v>235</v>
      </c>
      <c r="C49" s="20">
        <v>19</v>
      </c>
      <c r="D49" s="20">
        <v>0</v>
      </c>
      <c r="E49" s="20">
        <v>5</v>
      </c>
      <c r="F49" s="20">
        <v>24</v>
      </c>
      <c r="G49" s="20">
        <v>9</v>
      </c>
      <c r="H49" s="20">
        <v>0</v>
      </c>
      <c r="I49" s="20">
        <v>2</v>
      </c>
      <c r="J49" s="20">
        <v>11</v>
      </c>
      <c r="K49" s="20">
        <v>10</v>
      </c>
      <c r="L49" s="20">
        <v>0</v>
      </c>
      <c r="M49" s="20">
        <v>3</v>
      </c>
      <c r="N49" s="20">
        <v>13</v>
      </c>
      <c r="O49" s="20">
        <v>0</v>
      </c>
      <c r="P49" s="20">
        <v>0</v>
      </c>
      <c r="Q49" s="20">
        <v>0</v>
      </c>
      <c r="R49" s="20">
        <v>0</v>
      </c>
      <c r="S49" s="20">
        <v>37</v>
      </c>
      <c r="T49" s="20">
        <v>1</v>
      </c>
      <c r="U49" s="20">
        <v>7</v>
      </c>
      <c r="V49" s="20">
        <v>4</v>
      </c>
      <c r="W49" s="20">
        <v>49</v>
      </c>
    </row>
    <row r="50" spans="2:23" ht="20.100000000000001" customHeight="1" thickBot="1" x14ac:dyDescent="0.25">
      <c r="B50" s="4" t="s">
        <v>236</v>
      </c>
      <c r="C50" s="20">
        <v>11</v>
      </c>
      <c r="D50" s="20">
        <v>0</v>
      </c>
      <c r="E50" s="20">
        <v>1</v>
      </c>
      <c r="F50" s="20">
        <v>12</v>
      </c>
      <c r="G50" s="20">
        <v>3</v>
      </c>
      <c r="H50" s="20">
        <v>0</v>
      </c>
      <c r="I50" s="20">
        <v>0</v>
      </c>
      <c r="J50" s="20">
        <v>3</v>
      </c>
      <c r="K50" s="20">
        <v>8</v>
      </c>
      <c r="L50" s="20">
        <v>0</v>
      </c>
      <c r="M50" s="20">
        <v>1</v>
      </c>
      <c r="N50" s="20">
        <v>9</v>
      </c>
      <c r="O50" s="20">
        <v>0</v>
      </c>
      <c r="P50" s="20">
        <v>0</v>
      </c>
      <c r="Q50" s="20">
        <v>0</v>
      </c>
      <c r="R50" s="20">
        <v>0</v>
      </c>
      <c r="S50" s="20">
        <v>18</v>
      </c>
      <c r="T50" s="20">
        <v>0</v>
      </c>
      <c r="U50" s="20">
        <v>0</v>
      </c>
      <c r="V50" s="20">
        <v>0</v>
      </c>
      <c r="W50" s="20">
        <v>18</v>
      </c>
    </row>
    <row r="51" spans="2:23" ht="20.100000000000001" customHeight="1" thickBot="1" x14ac:dyDescent="0.25">
      <c r="B51" s="4" t="s">
        <v>237</v>
      </c>
      <c r="C51" s="20">
        <v>17</v>
      </c>
      <c r="D51" s="20">
        <v>2</v>
      </c>
      <c r="E51" s="20">
        <v>5</v>
      </c>
      <c r="F51" s="20">
        <v>24</v>
      </c>
      <c r="G51" s="20">
        <v>3</v>
      </c>
      <c r="H51" s="20">
        <v>0</v>
      </c>
      <c r="I51" s="20">
        <v>1</v>
      </c>
      <c r="J51" s="20">
        <v>4</v>
      </c>
      <c r="K51" s="20">
        <v>14</v>
      </c>
      <c r="L51" s="20">
        <v>2</v>
      </c>
      <c r="M51" s="20">
        <v>4</v>
      </c>
      <c r="N51" s="20">
        <v>20</v>
      </c>
      <c r="O51" s="20">
        <v>0</v>
      </c>
      <c r="P51" s="20">
        <v>0</v>
      </c>
      <c r="Q51" s="20">
        <v>0</v>
      </c>
      <c r="R51" s="20">
        <v>0</v>
      </c>
      <c r="S51" s="20">
        <v>53</v>
      </c>
      <c r="T51" s="20">
        <v>7</v>
      </c>
      <c r="U51" s="20">
        <v>11</v>
      </c>
      <c r="V51" s="20">
        <v>4</v>
      </c>
      <c r="W51" s="20">
        <v>75</v>
      </c>
    </row>
    <row r="52" spans="2:23" ht="20.100000000000001" customHeight="1" thickBot="1" x14ac:dyDescent="0.25">
      <c r="B52" s="4" t="s">
        <v>238</v>
      </c>
      <c r="C52" s="20">
        <v>5</v>
      </c>
      <c r="D52" s="20">
        <v>0</v>
      </c>
      <c r="E52" s="20">
        <v>0</v>
      </c>
      <c r="F52" s="20">
        <v>5</v>
      </c>
      <c r="G52" s="20">
        <v>1</v>
      </c>
      <c r="H52" s="20">
        <v>0</v>
      </c>
      <c r="I52" s="20">
        <v>0</v>
      </c>
      <c r="J52" s="20">
        <v>1</v>
      </c>
      <c r="K52" s="20">
        <v>4</v>
      </c>
      <c r="L52" s="20">
        <v>0</v>
      </c>
      <c r="M52" s="20">
        <v>0</v>
      </c>
      <c r="N52" s="20">
        <v>4</v>
      </c>
      <c r="O52" s="20">
        <v>0</v>
      </c>
      <c r="P52" s="20">
        <v>0</v>
      </c>
      <c r="Q52" s="20">
        <v>0</v>
      </c>
      <c r="R52" s="20">
        <v>0</v>
      </c>
      <c r="S52" s="20">
        <v>14</v>
      </c>
      <c r="T52" s="20">
        <v>6</v>
      </c>
      <c r="U52" s="20">
        <v>3</v>
      </c>
      <c r="V52" s="20">
        <v>0</v>
      </c>
      <c r="W52" s="20">
        <v>23</v>
      </c>
    </row>
    <row r="53" spans="2:23" ht="20.100000000000001" customHeight="1" thickBot="1" x14ac:dyDescent="0.25">
      <c r="B53" s="4" t="s">
        <v>239</v>
      </c>
      <c r="C53" s="20">
        <v>22</v>
      </c>
      <c r="D53" s="20">
        <v>0</v>
      </c>
      <c r="E53" s="20">
        <v>3</v>
      </c>
      <c r="F53" s="20">
        <v>25</v>
      </c>
      <c r="G53" s="20">
        <v>0</v>
      </c>
      <c r="H53" s="20">
        <v>0</v>
      </c>
      <c r="I53" s="20">
        <v>0</v>
      </c>
      <c r="J53" s="20">
        <v>0</v>
      </c>
      <c r="K53" s="20">
        <v>22</v>
      </c>
      <c r="L53" s="20">
        <v>0</v>
      </c>
      <c r="M53" s="20">
        <v>3</v>
      </c>
      <c r="N53" s="20">
        <v>25</v>
      </c>
      <c r="O53" s="20">
        <v>0</v>
      </c>
      <c r="P53" s="20">
        <v>0</v>
      </c>
      <c r="Q53" s="20">
        <v>0</v>
      </c>
      <c r="R53" s="20">
        <v>0</v>
      </c>
      <c r="S53" s="20">
        <v>21</v>
      </c>
      <c r="T53" s="20">
        <v>0</v>
      </c>
      <c r="U53" s="20">
        <v>2</v>
      </c>
      <c r="V53" s="20">
        <v>0</v>
      </c>
      <c r="W53" s="20">
        <v>23</v>
      </c>
    </row>
    <row r="54" spans="2:23" ht="20.100000000000001" customHeight="1" thickBot="1" x14ac:dyDescent="0.25">
      <c r="B54" s="4" t="s">
        <v>240</v>
      </c>
      <c r="C54" s="20">
        <v>33</v>
      </c>
      <c r="D54" s="20">
        <v>0</v>
      </c>
      <c r="E54" s="20">
        <v>2</v>
      </c>
      <c r="F54" s="20">
        <v>35</v>
      </c>
      <c r="G54" s="20">
        <v>18</v>
      </c>
      <c r="H54" s="20">
        <v>0</v>
      </c>
      <c r="I54" s="20">
        <v>0</v>
      </c>
      <c r="J54" s="20">
        <v>18</v>
      </c>
      <c r="K54" s="20">
        <v>15</v>
      </c>
      <c r="L54" s="20">
        <v>0</v>
      </c>
      <c r="M54" s="20">
        <v>2</v>
      </c>
      <c r="N54" s="20">
        <v>17</v>
      </c>
      <c r="O54" s="20">
        <v>0</v>
      </c>
      <c r="P54" s="20">
        <v>0</v>
      </c>
      <c r="Q54" s="20">
        <v>0</v>
      </c>
      <c r="R54" s="20">
        <v>0</v>
      </c>
      <c r="S54" s="20">
        <v>23</v>
      </c>
      <c r="T54" s="20">
        <v>0</v>
      </c>
      <c r="U54" s="20">
        <v>3</v>
      </c>
      <c r="V54" s="20">
        <v>3</v>
      </c>
      <c r="W54" s="20">
        <v>29</v>
      </c>
    </row>
    <row r="55" spans="2:23" ht="20.100000000000001" customHeight="1" thickBot="1" x14ac:dyDescent="0.25">
      <c r="B55" s="4" t="s">
        <v>241</v>
      </c>
      <c r="C55" s="20">
        <v>133</v>
      </c>
      <c r="D55" s="20">
        <v>3</v>
      </c>
      <c r="E55" s="20">
        <v>24</v>
      </c>
      <c r="F55" s="20">
        <v>160</v>
      </c>
      <c r="G55" s="20">
        <v>20</v>
      </c>
      <c r="H55" s="20">
        <v>0</v>
      </c>
      <c r="I55" s="20">
        <v>3</v>
      </c>
      <c r="J55" s="20">
        <v>23</v>
      </c>
      <c r="K55" s="20">
        <v>113</v>
      </c>
      <c r="L55" s="20">
        <v>3</v>
      </c>
      <c r="M55" s="20">
        <v>21</v>
      </c>
      <c r="N55" s="20">
        <v>137</v>
      </c>
      <c r="O55" s="20">
        <v>0</v>
      </c>
      <c r="P55" s="20">
        <v>0</v>
      </c>
      <c r="Q55" s="20">
        <v>0</v>
      </c>
      <c r="R55" s="20">
        <v>0</v>
      </c>
      <c r="S55" s="20">
        <v>385</v>
      </c>
      <c r="T55" s="20">
        <v>45</v>
      </c>
      <c r="U55" s="20">
        <v>132</v>
      </c>
      <c r="V55" s="20">
        <v>24</v>
      </c>
      <c r="W55" s="20">
        <v>586</v>
      </c>
    </row>
    <row r="56" spans="2:23" ht="20.100000000000001" customHeight="1" thickBot="1" x14ac:dyDescent="0.25">
      <c r="B56" s="4" t="s">
        <v>242</v>
      </c>
      <c r="C56" s="20">
        <v>50</v>
      </c>
      <c r="D56" s="20">
        <v>1</v>
      </c>
      <c r="E56" s="20">
        <v>8</v>
      </c>
      <c r="F56" s="20">
        <v>59</v>
      </c>
      <c r="G56" s="20">
        <v>20</v>
      </c>
      <c r="H56" s="20">
        <v>0</v>
      </c>
      <c r="I56" s="20">
        <v>0</v>
      </c>
      <c r="J56" s="20">
        <v>20</v>
      </c>
      <c r="K56" s="20">
        <v>30</v>
      </c>
      <c r="L56" s="20">
        <v>1</v>
      </c>
      <c r="M56" s="20">
        <v>8</v>
      </c>
      <c r="N56" s="20">
        <v>39</v>
      </c>
      <c r="O56" s="20">
        <v>0</v>
      </c>
      <c r="P56" s="20">
        <v>0</v>
      </c>
      <c r="Q56" s="20">
        <v>0</v>
      </c>
      <c r="R56" s="20">
        <v>0</v>
      </c>
      <c r="S56" s="20">
        <v>183</v>
      </c>
      <c r="T56" s="20">
        <v>18</v>
      </c>
      <c r="U56" s="20">
        <v>36</v>
      </c>
      <c r="V56" s="20">
        <v>17</v>
      </c>
      <c r="W56" s="20">
        <v>254</v>
      </c>
    </row>
    <row r="57" spans="2:23" ht="20.100000000000001" customHeight="1" thickBot="1" x14ac:dyDescent="0.25">
      <c r="B57" s="4" t="s">
        <v>243</v>
      </c>
      <c r="C57" s="20">
        <v>20</v>
      </c>
      <c r="D57" s="20">
        <v>0</v>
      </c>
      <c r="E57" s="20">
        <v>3</v>
      </c>
      <c r="F57" s="20">
        <v>23</v>
      </c>
      <c r="G57" s="20">
        <v>4</v>
      </c>
      <c r="H57" s="20">
        <v>0</v>
      </c>
      <c r="I57" s="20">
        <v>0</v>
      </c>
      <c r="J57" s="20">
        <v>4</v>
      </c>
      <c r="K57" s="20">
        <v>16</v>
      </c>
      <c r="L57" s="20">
        <v>0</v>
      </c>
      <c r="M57" s="20">
        <v>3</v>
      </c>
      <c r="N57" s="20">
        <v>19</v>
      </c>
      <c r="O57" s="20">
        <v>0</v>
      </c>
      <c r="P57" s="20">
        <v>0</v>
      </c>
      <c r="Q57" s="20">
        <v>0</v>
      </c>
      <c r="R57" s="20">
        <v>0</v>
      </c>
      <c r="S57" s="20">
        <v>57</v>
      </c>
      <c r="T57" s="20">
        <v>7</v>
      </c>
      <c r="U57" s="20">
        <v>12</v>
      </c>
      <c r="V57" s="20">
        <v>6</v>
      </c>
      <c r="W57" s="20">
        <v>82</v>
      </c>
    </row>
    <row r="58" spans="2:23" ht="20.100000000000001" customHeight="1" thickBot="1" x14ac:dyDescent="0.25">
      <c r="B58" s="4" t="s">
        <v>244</v>
      </c>
      <c r="C58" s="20">
        <v>8</v>
      </c>
      <c r="D58" s="20">
        <v>0</v>
      </c>
      <c r="E58" s="20">
        <v>9</v>
      </c>
      <c r="F58" s="20">
        <v>17</v>
      </c>
      <c r="G58" s="20">
        <v>5</v>
      </c>
      <c r="H58" s="20">
        <v>0</v>
      </c>
      <c r="I58" s="20">
        <v>4</v>
      </c>
      <c r="J58" s="20">
        <v>9</v>
      </c>
      <c r="K58" s="20">
        <v>3</v>
      </c>
      <c r="L58" s="20">
        <v>0</v>
      </c>
      <c r="M58" s="20">
        <v>5</v>
      </c>
      <c r="N58" s="20">
        <v>8</v>
      </c>
      <c r="O58" s="20">
        <v>0</v>
      </c>
      <c r="P58" s="20">
        <v>0</v>
      </c>
      <c r="Q58" s="20">
        <v>0</v>
      </c>
      <c r="R58" s="20">
        <v>0</v>
      </c>
      <c r="S58" s="20">
        <v>22</v>
      </c>
      <c r="T58" s="20">
        <v>0</v>
      </c>
      <c r="U58" s="20">
        <v>3</v>
      </c>
      <c r="V58" s="20">
        <v>0</v>
      </c>
      <c r="W58" s="20">
        <v>25</v>
      </c>
    </row>
    <row r="59" spans="2:23" ht="20.100000000000001" customHeight="1" thickBot="1" x14ac:dyDescent="0.25">
      <c r="B59" s="4" t="s">
        <v>270</v>
      </c>
      <c r="C59" s="20">
        <v>19</v>
      </c>
      <c r="D59" s="20">
        <v>1</v>
      </c>
      <c r="E59" s="20">
        <v>0</v>
      </c>
      <c r="F59" s="20">
        <v>20</v>
      </c>
      <c r="G59" s="20">
        <v>17</v>
      </c>
      <c r="H59" s="20">
        <v>0</v>
      </c>
      <c r="I59" s="20">
        <v>0</v>
      </c>
      <c r="J59" s="20">
        <v>17</v>
      </c>
      <c r="K59" s="20">
        <v>2</v>
      </c>
      <c r="L59" s="20">
        <v>1</v>
      </c>
      <c r="M59" s="20">
        <v>0</v>
      </c>
      <c r="N59" s="20">
        <v>3</v>
      </c>
      <c r="O59" s="20">
        <v>0</v>
      </c>
      <c r="P59" s="20">
        <v>0</v>
      </c>
      <c r="Q59" s="20">
        <v>0</v>
      </c>
      <c r="R59" s="20">
        <v>0</v>
      </c>
      <c r="S59" s="20">
        <v>42</v>
      </c>
      <c r="T59" s="20">
        <v>4</v>
      </c>
      <c r="U59" s="20">
        <v>1</v>
      </c>
      <c r="V59" s="20">
        <v>0</v>
      </c>
      <c r="W59" s="20">
        <v>47</v>
      </c>
    </row>
    <row r="60" spans="2:23" ht="20.100000000000001" customHeight="1" thickBot="1" x14ac:dyDescent="0.25">
      <c r="B60" s="4" t="s">
        <v>246</v>
      </c>
      <c r="C60" s="20">
        <v>29</v>
      </c>
      <c r="D60" s="20">
        <v>0</v>
      </c>
      <c r="E60" s="20">
        <v>4</v>
      </c>
      <c r="F60" s="20">
        <v>33</v>
      </c>
      <c r="G60" s="20">
        <v>22</v>
      </c>
      <c r="H60" s="20">
        <v>0</v>
      </c>
      <c r="I60" s="20">
        <v>0</v>
      </c>
      <c r="J60" s="20">
        <v>22</v>
      </c>
      <c r="K60" s="20">
        <v>7</v>
      </c>
      <c r="L60" s="20">
        <v>0</v>
      </c>
      <c r="M60" s="20">
        <v>4</v>
      </c>
      <c r="N60" s="20">
        <v>11</v>
      </c>
      <c r="O60" s="20">
        <v>0</v>
      </c>
      <c r="P60" s="20">
        <v>0</v>
      </c>
      <c r="Q60" s="20">
        <v>0</v>
      </c>
      <c r="R60" s="20">
        <v>0</v>
      </c>
      <c r="S60" s="20">
        <v>67</v>
      </c>
      <c r="T60" s="20">
        <v>7</v>
      </c>
      <c r="U60" s="20">
        <v>27</v>
      </c>
      <c r="V60" s="20">
        <v>3</v>
      </c>
      <c r="W60" s="20">
        <v>104</v>
      </c>
    </row>
    <row r="61" spans="2:23" ht="20.100000000000001" customHeight="1" thickBot="1" x14ac:dyDescent="0.25">
      <c r="B61" s="4" t="s">
        <v>247</v>
      </c>
      <c r="C61" s="20">
        <v>8</v>
      </c>
      <c r="D61" s="20">
        <v>0</v>
      </c>
      <c r="E61" s="20">
        <v>0</v>
      </c>
      <c r="F61" s="20">
        <v>8</v>
      </c>
      <c r="G61" s="20">
        <v>2</v>
      </c>
      <c r="H61" s="20">
        <v>0</v>
      </c>
      <c r="I61" s="20">
        <v>0</v>
      </c>
      <c r="J61" s="20">
        <v>2</v>
      </c>
      <c r="K61" s="20">
        <v>6</v>
      </c>
      <c r="L61" s="20">
        <v>0</v>
      </c>
      <c r="M61" s="20">
        <v>0</v>
      </c>
      <c r="N61" s="20">
        <v>6</v>
      </c>
      <c r="O61" s="20">
        <v>0</v>
      </c>
      <c r="P61" s="20">
        <v>0</v>
      </c>
      <c r="Q61" s="20">
        <v>0</v>
      </c>
      <c r="R61" s="20">
        <v>0</v>
      </c>
      <c r="S61" s="20">
        <v>24</v>
      </c>
      <c r="T61" s="20">
        <v>5</v>
      </c>
      <c r="U61" s="20">
        <v>0</v>
      </c>
      <c r="V61" s="20">
        <v>0</v>
      </c>
      <c r="W61" s="20">
        <v>29</v>
      </c>
    </row>
    <row r="62" spans="2:23" ht="20.100000000000001" customHeight="1" thickBot="1" x14ac:dyDescent="0.25">
      <c r="B62" s="7" t="s">
        <v>22</v>
      </c>
      <c r="C62" s="9">
        <f>SUM(C12:C61)</f>
        <v>1576</v>
      </c>
      <c r="D62" s="9">
        <f t="shared" ref="D62:W62" si="0">SUM(D12:D61)</f>
        <v>61</v>
      </c>
      <c r="E62" s="9">
        <f t="shared" si="0"/>
        <v>270</v>
      </c>
      <c r="F62" s="9">
        <f t="shared" si="0"/>
        <v>1907</v>
      </c>
      <c r="G62" s="9">
        <f t="shared" si="0"/>
        <v>652</v>
      </c>
      <c r="H62" s="9">
        <f t="shared" si="0"/>
        <v>4</v>
      </c>
      <c r="I62" s="9">
        <f t="shared" si="0"/>
        <v>63</v>
      </c>
      <c r="J62" s="9">
        <f t="shared" si="0"/>
        <v>719</v>
      </c>
      <c r="K62" s="9">
        <f t="shared" si="0"/>
        <v>924</v>
      </c>
      <c r="L62" s="9">
        <f t="shared" si="0"/>
        <v>57</v>
      </c>
      <c r="M62" s="9">
        <f t="shared" si="0"/>
        <v>207</v>
      </c>
      <c r="N62" s="9">
        <f t="shared" si="0"/>
        <v>1188</v>
      </c>
      <c r="O62" s="9">
        <f t="shared" si="0"/>
        <v>0</v>
      </c>
      <c r="P62" s="9">
        <f t="shared" si="0"/>
        <v>0</v>
      </c>
      <c r="Q62" s="9">
        <f t="shared" si="0"/>
        <v>0</v>
      </c>
      <c r="R62" s="9">
        <f t="shared" si="0"/>
        <v>0</v>
      </c>
      <c r="S62" s="9">
        <f t="shared" si="0"/>
        <v>2867</v>
      </c>
      <c r="T62" s="9">
        <f t="shared" si="0"/>
        <v>414</v>
      </c>
      <c r="U62" s="9">
        <f t="shared" si="0"/>
        <v>822</v>
      </c>
      <c r="V62" s="9">
        <f t="shared" si="0"/>
        <v>285</v>
      </c>
      <c r="W62" s="9">
        <f t="shared" si="0"/>
        <v>4388</v>
      </c>
    </row>
    <row r="64" spans="2:23" x14ac:dyDescent="0.2">
      <c r="C64" s="58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53" customWidth="1"/>
    <col min="5" max="6" width="12" customWidth="1"/>
    <col min="7" max="7" width="7.75" customWidth="1"/>
    <col min="8" max="11" width="12" customWidth="1"/>
    <col min="12" max="12" width="7.75" customWidth="1"/>
    <col min="13" max="16" width="12" customWidth="1"/>
    <col min="17" max="17" width="7.75" customWidth="1"/>
    <col min="19" max="19" width="12.625" customWidth="1"/>
  </cols>
  <sheetData>
    <row r="9" spans="2:17" ht="44.25" customHeight="1" thickBot="1" x14ac:dyDescent="0.25">
      <c r="B9" s="12"/>
      <c r="C9" s="89" t="s">
        <v>262</v>
      </c>
      <c r="D9" s="86"/>
      <c r="E9" s="86"/>
      <c r="F9" s="86"/>
      <c r="G9" s="92"/>
      <c r="H9" s="89" t="s">
        <v>263</v>
      </c>
      <c r="I9" s="86"/>
      <c r="J9" s="86"/>
      <c r="K9" s="86"/>
      <c r="L9" s="92"/>
      <c r="M9" s="89" t="s">
        <v>35</v>
      </c>
      <c r="N9" s="86"/>
      <c r="O9" s="86"/>
      <c r="P9" s="86"/>
      <c r="Q9" s="92"/>
    </row>
    <row r="10" spans="2:17" ht="28.5" customHeight="1" thickBot="1" x14ac:dyDescent="0.25">
      <c r="B10" s="11"/>
      <c r="C10" s="98" t="s">
        <v>108</v>
      </c>
      <c r="D10" s="99"/>
      <c r="E10" s="100" t="s">
        <v>109</v>
      </c>
      <c r="F10" s="100"/>
      <c r="G10" s="15" t="s">
        <v>35</v>
      </c>
      <c r="H10" s="100" t="s">
        <v>110</v>
      </c>
      <c r="I10" s="100"/>
      <c r="J10" s="97" t="s">
        <v>109</v>
      </c>
      <c r="K10" s="97"/>
      <c r="L10" s="15" t="s">
        <v>35</v>
      </c>
      <c r="M10" s="100" t="s">
        <v>108</v>
      </c>
      <c r="N10" s="100"/>
      <c r="O10" s="97" t="s">
        <v>109</v>
      </c>
      <c r="P10" s="97"/>
      <c r="Q10" s="15" t="s">
        <v>35</v>
      </c>
    </row>
    <row r="11" spans="2:17" ht="20.100000000000001" customHeight="1" thickBot="1" x14ac:dyDescent="0.25">
      <c r="B11" s="3" t="s">
        <v>198</v>
      </c>
      <c r="C11" s="19">
        <v>2</v>
      </c>
      <c r="D11" s="19">
        <v>0</v>
      </c>
      <c r="E11" s="19">
        <v>136</v>
      </c>
      <c r="F11" s="19">
        <v>58</v>
      </c>
      <c r="G11" s="19">
        <v>196</v>
      </c>
      <c r="H11" s="19">
        <v>0</v>
      </c>
      <c r="I11" s="19">
        <v>0</v>
      </c>
      <c r="J11" s="19">
        <v>0</v>
      </c>
      <c r="K11" s="19">
        <v>1</v>
      </c>
      <c r="L11" s="19">
        <v>1</v>
      </c>
      <c r="M11" s="19">
        <v>2</v>
      </c>
      <c r="N11" s="19">
        <v>0</v>
      </c>
      <c r="O11" s="19">
        <v>136</v>
      </c>
      <c r="P11" s="19">
        <v>59</v>
      </c>
      <c r="Q11" s="19">
        <v>197</v>
      </c>
    </row>
    <row r="12" spans="2:17" ht="20.100000000000001" customHeight="1" thickBot="1" x14ac:dyDescent="0.25">
      <c r="B12" s="4" t="s">
        <v>199</v>
      </c>
      <c r="C12" s="20">
        <v>3</v>
      </c>
      <c r="D12" s="20">
        <v>3</v>
      </c>
      <c r="E12" s="20">
        <v>198</v>
      </c>
      <c r="F12" s="20">
        <v>71</v>
      </c>
      <c r="G12" s="20">
        <v>275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3</v>
      </c>
      <c r="N12" s="20">
        <v>3</v>
      </c>
      <c r="O12" s="20">
        <v>198</v>
      </c>
      <c r="P12" s="20">
        <v>71</v>
      </c>
      <c r="Q12" s="20">
        <v>275</v>
      </c>
    </row>
    <row r="13" spans="2:17" ht="20.100000000000001" customHeight="1" thickBot="1" x14ac:dyDescent="0.25">
      <c r="B13" s="4" t="s">
        <v>200</v>
      </c>
      <c r="C13" s="20">
        <v>3</v>
      </c>
      <c r="D13" s="20">
        <v>0</v>
      </c>
      <c r="E13" s="20">
        <v>83</v>
      </c>
      <c r="F13" s="20">
        <v>37</v>
      </c>
      <c r="G13" s="20">
        <v>123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</v>
      </c>
      <c r="N13" s="20">
        <v>0</v>
      </c>
      <c r="O13" s="20">
        <v>83</v>
      </c>
      <c r="P13" s="20">
        <v>37</v>
      </c>
      <c r="Q13" s="20">
        <v>123</v>
      </c>
    </row>
    <row r="14" spans="2:17" ht="20.100000000000001" customHeight="1" thickBot="1" x14ac:dyDescent="0.25">
      <c r="B14" s="4" t="s">
        <v>201</v>
      </c>
      <c r="C14" s="20">
        <v>1</v>
      </c>
      <c r="D14" s="20">
        <v>0</v>
      </c>
      <c r="E14" s="20">
        <v>57</v>
      </c>
      <c r="F14" s="20">
        <v>40</v>
      </c>
      <c r="G14" s="20">
        <v>98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0</v>
      </c>
      <c r="O14" s="20">
        <v>57</v>
      </c>
      <c r="P14" s="20">
        <v>40</v>
      </c>
      <c r="Q14" s="20">
        <v>98</v>
      </c>
    </row>
    <row r="15" spans="2:17" ht="20.100000000000001" customHeight="1" thickBot="1" x14ac:dyDescent="0.25">
      <c r="B15" s="4" t="s">
        <v>202</v>
      </c>
      <c r="C15" s="20">
        <v>0</v>
      </c>
      <c r="D15" s="20">
        <v>15</v>
      </c>
      <c r="E15" s="20">
        <v>21</v>
      </c>
      <c r="F15" s="20">
        <v>11</v>
      </c>
      <c r="G15" s="20">
        <v>47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15</v>
      </c>
      <c r="O15" s="20">
        <v>21</v>
      </c>
      <c r="P15" s="20">
        <v>11</v>
      </c>
      <c r="Q15" s="20">
        <v>47</v>
      </c>
    </row>
    <row r="16" spans="2:17" ht="20.100000000000001" customHeight="1" thickBot="1" x14ac:dyDescent="0.25">
      <c r="B16" s="4" t="s">
        <v>203</v>
      </c>
      <c r="C16" s="20">
        <v>1</v>
      </c>
      <c r="D16" s="20">
        <v>4</v>
      </c>
      <c r="E16" s="20">
        <v>26</v>
      </c>
      <c r="F16" s="20">
        <v>40</v>
      </c>
      <c r="G16" s="20">
        <v>71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</v>
      </c>
      <c r="N16" s="20">
        <v>4</v>
      </c>
      <c r="O16" s="20">
        <v>26</v>
      </c>
      <c r="P16" s="20">
        <v>40</v>
      </c>
      <c r="Q16" s="20">
        <v>71</v>
      </c>
    </row>
    <row r="17" spans="2:17" ht="20.100000000000001" customHeight="1" thickBot="1" x14ac:dyDescent="0.25">
      <c r="B17" s="4" t="s">
        <v>204</v>
      </c>
      <c r="C17" s="20">
        <v>3</v>
      </c>
      <c r="D17" s="20">
        <v>3</v>
      </c>
      <c r="E17" s="20">
        <v>162</v>
      </c>
      <c r="F17" s="20">
        <v>161</v>
      </c>
      <c r="G17" s="20">
        <v>329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3</v>
      </c>
      <c r="N17" s="20">
        <v>3</v>
      </c>
      <c r="O17" s="20">
        <v>162</v>
      </c>
      <c r="P17" s="20">
        <v>161</v>
      </c>
      <c r="Q17" s="20">
        <v>329</v>
      </c>
    </row>
    <row r="18" spans="2:17" ht="20.100000000000001" customHeight="1" thickBot="1" x14ac:dyDescent="0.25">
      <c r="B18" s="4" t="s">
        <v>205</v>
      </c>
      <c r="C18" s="20">
        <v>1</v>
      </c>
      <c r="D18" s="20">
        <v>5</v>
      </c>
      <c r="E18" s="20">
        <v>100</v>
      </c>
      <c r="F18" s="20">
        <v>197</v>
      </c>
      <c r="G18" s="20">
        <v>303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</v>
      </c>
      <c r="N18" s="20">
        <v>5</v>
      </c>
      <c r="O18" s="20">
        <v>100</v>
      </c>
      <c r="P18" s="20">
        <v>197</v>
      </c>
      <c r="Q18" s="20">
        <v>303</v>
      </c>
    </row>
    <row r="19" spans="2:17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7</v>
      </c>
      <c r="F19" s="20">
        <v>14</v>
      </c>
      <c r="G19" s="20">
        <v>21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7</v>
      </c>
      <c r="P19" s="20">
        <v>14</v>
      </c>
      <c r="Q19" s="20">
        <v>21</v>
      </c>
    </row>
    <row r="20" spans="2:17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2</v>
      </c>
      <c r="G20" s="20">
        <v>2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2</v>
      </c>
      <c r="Q20" s="20">
        <v>2</v>
      </c>
    </row>
    <row r="21" spans="2:17" ht="20.100000000000001" customHeight="1" thickBot="1" x14ac:dyDescent="0.25">
      <c r="B21" s="4" t="s">
        <v>208</v>
      </c>
      <c r="C21" s="20">
        <v>0</v>
      </c>
      <c r="D21" s="20">
        <v>0</v>
      </c>
      <c r="E21" s="20">
        <v>23</v>
      </c>
      <c r="F21" s="20">
        <v>28</v>
      </c>
      <c r="G21" s="20">
        <v>51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23</v>
      </c>
      <c r="P21" s="20">
        <v>28</v>
      </c>
      <c r="Q21" s="20">
        <v>51</v>
      </c>
    </row>
    <row r="22" spans="2:17" ht="20.100000000000001" customHeight="1" thickBot="1" x14ac:dyDescent="0.25">
      <c r="B22" s="4" t="s">
        <v>209</v>
      </c>
      <c r="C22" s="20">
        <v>4</v>
      </c>
      <c r="D22" s="20">
        <v>4</v>
      </c>
      <c r="E22" s="20">
        <v>42</v>
      </c>
      <c r="F22" s="20">
        <v>59</v>
      </c>
      <c r="G22" s="20">
        <v>109</v>
      </c>
      <c r="H22" s="20">
        <v>0</v>
      </c>
      <c r="I22" s="20">
        <v>0</v>
      </c>
      <c r="J22" s="20">
        <v>0</v>
      </c>
      <c r="K22" s="20">
        <v>5</v>
      </c>
      <c r="L22" s="20">
        <v>5</v>
      </c>
      <c r="M22" s="20">
        <v>4</v>
      </c>
      <c r="N22" s="20">
        <v>4</v>
      </c>
      <c r="O22" s="20">
        <v>42</v>
      </c>
      <c r="P22" s="20">
        <v>64</v>
      </c>
      <c r="Q22" s="20">
        <v>114</v>
      </c>
    </row>
    <row r="23" spans="2:17" ht="20.100000000000001" customHeight="1" thickBot="1" x14ac:dyDescent="0.25">
      <c r="B23" s="4" t="s">
        <v>210</v>
      </c>
      <c r="C23" s="20">
        <v>6</v>
      </c>
      <c r="D23" s="20">
        <v>7</v>
      </c>
      <c r="E23" s="20">
        <v>59</v>
      </c>
      <c r="F23" s="20">
        <v>105</v>
      </c>
      <c r="G23" s="20">
        <v>177</v>
      </c>
      <c r="H23" s="20">
        <v>0</v>
      </c>
      <c r="I23" s="20">
        <v>1</v>
      </c>
      <c r="J23" s="20">
        <v>0</v>
      </c>
      <c r="K23" s="20">
        <v>0</v>
      </c>
      <c r="L23" s="20">
        <v>1</v>
      </c>
      <c r="M23" s="20">
        <v>6</v>
      </c>
      <c r="N23" s="20">
        <v>8</v>
      </c>
      <c r="O23" s="20">
        <v>59</v>
      </c>
      <c r="P23" s="20">
        <v>105</v>
      </c>
      <c r="Q23" s="20">
        <v>178</v>
      </c>
    </row>
    <row r="24" spans="2:17" ht="20.100000000000001" customHeight="1" thickBot="1" x14ac:dyDescent="0.25">
      <c r="B24" s="4" t="s">
        <v>211</v>
      </c>
      <c r="C24" s="20">
        <v>0</v>
      </c>
      <c r="D24" s="20">
        <v>1</v>
      </c>
      <c r="E24" s="20">
        <v>18</v>
      </c>
      <c r="F24" s="20">
        <v>39</v>
      </c>
      <c r="G24" s="20">
        <v>58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1</v>
      </c>
      <c r="O24" s="20">
        <v>18</v>
      </c>
      <c r="P24" s="20">
        <v>39</v>
      </c>
      <c r="Q24" s="20">
        <v>58</v>
      </c>
    </row>
    <row r="25" spans="2:17" ht="20.100000000000001" customHeight="1" thickBot="1" x14ac:dyDescent="0.25">
      <c r="B25" s="4" t="s">
        <v>212</v>
      </c>
      <c r="C25" s="20">
        <v>0</v>
      </c>
      <c r="D25" s="20">
        <v>2</v>
      </c>
      <c r="E25" s="20">
        <v>29</v>
      </c>
      <c r="F25" s="20">
        <v>41</v>
      </c>
      <c r="G25" s="20">
        <v>72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2</v>
      </c>
      <c r="O25" s="20">
        <v>29</v>
      </c>
      <c r="P25" s="20">
        <v>41</v>
      </c>
      <c r="Q25" s="20">
        <v>72</v>
      </c>
    </row>
    <row r="26" spans="2:17" ht="20.100000000000001" customHeight="1" thickBot="1" x14ac:dyDescent="0.25">
      <c r="B26" s="5" t="s">
        <v>213</v>
      </c>
      <c r="C26" s="31">
        <v>1</v>
      </c>
      <c r="D26" s="31">
        <v>1</v>
      </c>
      <c r="E26" s="31">
        <v>64</v>
      </c>
      <c r="F26" s="31">
        <v>19</v>
      </c>
      <c r="G26" s="31">
        <v>85</v>
      </c>
      <c r="H26" s="31">
        <v>0</v>
      </c>
      <c r="I26" s="31">
        <v>0</v>
      </c>
      <c r="J26" s="31">
        <v>0</v>
      </c>
      <c r="K26" s="31">
        <v>1</v>
      </c>
      <c r="L26" s="31">
        <v>1</v>
      </c>
      <c r="M26" s="31">
        <v>1</v>
      </c>
      <c r="N26" s="31">
        <v>1</v>
      </c>
      <c r="O26" s="31">
        <v>64</v>
      </c>
      <c r="P26" s="31">
        <v>20</v>
      </c>
      <c r="Q26" s="31">
        <v>86</v>
      </c>
    </row>
    <row r="27" spans="2:17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12</v>
      </c>
      <c r="G27" s="33">
        <v>12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12</v>
      </c>
      <c r="Q27" s="33">
        <v>12</v>
      </c>
    </row>
    <row r="28" spans="2:17" ht="20.100000000000001" customHeight="1" thickBot="1" x14ac:dyDescent="0.25">
      <c r="B28" s="4" t="s">
        <v>215</v>
      </c>
      <c r="C28" s="33">
        <v>1</v>
      </c>
      <c r="D28" s="33">
        <v>16</v>
      </c>
      <c r="E28" s="33">
        <v>11</v>
      </c>
      <c r="F28" s="33">
        <v>16</v>
      </c>
      <c r="G28" s="33">
        <v>44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</v>
      </c>
      <c r="N28" s="33">
        <v>16</v>
      </c>
      <c r="O28" s="33">
        <v>11</v>
      </c>
      <c r="P28" s="33">
        <v>16</v>
      </c>
      <c r="Q28" s="33">
        <v>44</v>
      </c>
    </row>
    <row r="29" spans="2:17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6</v>
      </c>
      <c r="F29" s="32">
        <v>40</v>
      </c>
      <c r="G29" s="32">
        <v>46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6</v>
      </c>
      <c r="P29" s="32">
        <v>40</v>
      </c>
      <c r="Q29" s="32">
        <v>46</v>
      </c>
    </row>
    <row r="30" spans="2:17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14</v>
      </c>
      <c r="G30" s="20">
        <v>14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14</v>
      </c>
      <c r="Q30" s="20">
        <v>14</v>
      </c>
    </row>
    <row r="31" spans="2:17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  <c r="F31" s="20">
        <v>18</v>
      </c>
      <c r="G31" s="20">
        <v>18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18</v>
      </c>
      <c r="Q31" s="20">
        <v>18</v>
      </c>
    </row>
    <row r="32" spans="2:17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48</v>
      </c>
      <c r="F32" s="20">
        <v>7</v>
      </c>
      <c r="G32" s="20">
        <v>55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48</v>
      </c>
      <c r="P32" s="20">
        <v>7</v>
      </c>
      <c r="Q32" s="20">
        <v>55</v>
      </c>
    </row>
    <row r="33" spans="2:17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11</v>
      </c>
      <c r="F33" s="20">
        <v>5</v>
      </c>
      <c r="G33" s="20">
        <v>16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11</v>
      </c>
      <c r="P33" s="20">
        <v>5</v>
      </c>
      <c r="Q33" s="20">
        <v>16</v>
      </c>
    </row>
    <row r="34" spans="2:17" ht="20.100000000000001" customHeight="1" thickBot="1" x14ac:dyDescent="0.25">
      <c r="B34" s="4" t="s">
        <v>221</v>
      </c>
      <c r="C34" s="20">
        <v>0</v>
      </c>
      <c r="D34" s="20">
        <v>0</v>
      </c>
      <c r="E34" s="20">
        <v>37</v>
      </c>
      <c r="F34" s="20">
        <v>46</v>
      </c>
      <c r="G34" s="20">
        <v>83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37</v>
      </c>
      <c r="P34" s="20">
        <v>46</v>
      </c>
      <c r="Q34" s="20">
        <v>83</v>
      </c>
    </row>
    <row r="35" spans="2:17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1</v>
      </c>
      <c r="F35" s="20">
        <v>27</v>
      </c>
      <c r="G35" s="20">
        <v>28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  <c r="P35" s="20">
        <v>27</v>
      </c>
      <c r="Q35" s="20">
        <v>28</v>
      </c>
    </row>
    <row r="36" spans="2:17" ht="20.100000000000001" customHeight="1" thickBot="1" x14ac:dyDescent="0.25">
      <c r="B36" s="4" t="s">
        <v>223</v>
      </c>
      <c r="C36" s="20">
        <v>1</v>
      </c>
      <c r="D36" s="20">
        <v>2</v>
      </c>
      <c r="E36" s="20">
        <v>33</v>
      </c>
      <c r="F36" s="20">
        <v>15</v>
      </c>
      <c r="G36" s="20">
        <v>51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1</v>
      </c>
      <c r="N36" s="20">
        <v>2</v>
      </c>
      <c r="O36" s="20">
        <v>33</v>
      </c>
      <c r="P36" s="20">
        <v>15</v>
      </c>
      <c r="Q36" s="20">
        <v>51</v>
      </c>
    </row>
    <row r="37" spans="2:17" ht="20.100000000000001" customHeight="1" thickBot="1" x14ac:dyDescent="0.25">
      <c r="B37" s="4" t="s">
        <v>224</v>
      </c>
      <c r="C37" s="20">
        <v>0</v>
      </c>
      <c r="D37" s="20">
        <v>1</v>
      </c>
      <c r="E37" s="20">
        <v>24</v>
      </c>
      <c r="F37" s="20">
        <v>31</v>
      </c>
      <c r="G37" s="20">
        <v>56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1</v>
      </c>
      <c r="O37" s="20">
        <v>24</v>
      </c>
      <c r="P37" s="20">
        <v>31</v>
      </c>
      <c r="Q37" s="20">
        <v>56</v>
      </c>
    </row>
    <row r="38" spans="2:17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16</v>
      </c>
      <c r="F38" s="20">
        <v>7</v>
      </c>
      <c r="G38" s="20">
        <v>23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16</v>
      </c>
      <c r="P38" s="20">
        <v>7</v>
      </c>
      <c r="Q38" s="20">
        <v>23</v>
      </c>
    </row>
    <row r="39" spans="2:17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15</v>
      </c>
      <c r="F39" s="20">
        <v>26</v>
      </c>
      <c r="G39" s="20">
        <v>41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15</v>
      </c>
      <c r="P39" s="20">
        <v>26</v>
      </c>
      <c r="Q39" s="20">
        <v>41</v>
      </c>
    </row>
    <row r="40" spans="2:17" ht="20.100000000000001" customHeight="1" thickBot="1" x14ac:dyDescent="0.25">
      <c r="B40" s="4" t="s">
        <v>227</v>
      </c>
      <c r="C40" s="20">
        <v>0</v>
      </c>
      <c r="D40" s="20">
        <v>2</v>
      </c>
      <c r="E40" s="20">
        <v>24</v>
      </c>
      <c r="F40" s="20">
        <v>22</v>
      </c>
      <c r="G40" s="20">
        <v>48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2</v>
      </c>
      <c r="O40" s="20">
        <v>24</v>
      </c>
      <c r="P40" s="20">
        <v>22</v>
      </c>
      <c r="Q40" s="20">
        <v>48</v>
      </c>
    </row>
    <row r="41" spans="2:17" ht="20.100000000000001" customHeight="1" thickBot="1" x14ac:dyDescent="0.25">
      <c r="B41" s="4" t="s">
        <v>228</v>
      </c>
      <c r="C41" s="20">
        <v>3</v>
      </c>
      <c r="D41" s="20">
        <v>1</v>
      </c>
      <c r="E41" s="20">
        <v>636</v>
      </c>
      <c r="F41" s="20">
        <v>392</v>
      </c>
      <c r="G41" s="20">
        <v>1032</v>
      </c>
      <c r="H41" s="20">
        <v>0</v>
      </c>
      <c r="I41" s="20">
        <v>1</v>
      </c>
      <c r="J41" s="20">
        <v>0</v>
      </c>
      <c r="K41" s="20">
        <v>23</v>
      </c>
      <c r="L41" s="20">
        <v>24</v>
      </c>
      <c r="M41" s="20">
        <v>3</v>
      </c>
      <c r="N41" s="20">
        <v>2</v>
      </c>
      <c r="O41" s="20">
        <v>636</v>
      </c>
      <c r="P41" s="20">
        <v>415</v>
      </c>
      <c r="Q41" s="20">
        <v>1056</v>
      </c>
    </row>
    <row r="42" spans="2:17" ht="20.100000000000001" customHeight="1" thickBot="1" x14ac:dyDescent="0.25">
      <c r="B42" s="4" t="s">
        <v>229</v>
      </c>
      <c r="C42" s="20">
        <v>0</v>
      </c>
      <c r="D42" s="20">
        <v>1</v>
      </c>
      <c r="E42" s="20">
        <v>78</v>
      </c>
      <c r="F42" s="20">
        <v>43</v>
      </c>
      <c r="G42" s="20">
        <v>122</v>
      </c>
      <c r="H42" s="20">
        <v>0</v>
      </c>
      <c r="I42" s="20">
        <v>1</v>
      </c>
      <c r="J42" s="20">
        <v>0</v>
      </c>
      <c r="K42" s="20">
        <v>1</v>
      </c>
      <c r="L42" s="20">
        <v>2</v>
      </c>
      <c r="M42" s="20">
        <v>0</v>
      </c>
      <c r="N42" s="20">
        <v>2</v>
      </c>
      <c r="O42" s="20">
        <v>78</v>
      </c>
      <c r="P42" s="20">
        <v>44</v>
      </c>
      <c r="Q42" s="20">
        <v>124</v>
      </c>
    </row>
    <row r="43" spans="2:17" ht="20.100000000000001" customHeight="1" thickBot="1" x14ac:dyDescent="0.25">
      <c r="B43" s="4" t="s">
        <v>230</v>
      </c>
      <c r="C43" s="20">
        <v>0</v>
      </c>
      <c r="D43" s="20">
        <v>2</v>
      </c>
      <c r="E43" s="20">
        <v>20</v>
      </c>
      <c r="F43" s="20">
        <v>48</v>
      </c>
      <c r="G43" s="20">
        <v>70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</v>
      </c>
      <c r="O43" s="20">
        <v>20</v>
      </c>
      <c r="P43" s="20">
        <v>48</v>
      </c>
      <c r="Q43" s="20">
        <v>70</v>
      </c>
    </row>
    <row r="44" spans="2:17" ht="20.100000000000001" customHeight="1" thickBot="1" x14ac:dyDescent="0.25">
      <c r="B44" s="4" t="s">
        <v>231</v>
      </c>
      <c r="C44" s="20">
        <v>1</v>
      </c>
      <c r="D44" s="20">
        <v>2</v>
      </c>
      <c r="E44" s="20">
        <v>92</v>
      </c>
      <c r="F44" s="20">
        <v>60</v>
      </c>
      <c r="G44" s="20">
        <v>155</v>
      </c>
      <c r="H44" s="20">
        <v>0</v>
      </c>
      <c r="I44" s="20">
        <v>0</v>
      </c>
      <c r="J44" s="20">
        <v>0</v>
      </c>
      <c r="K44" s="20">
        <v>2</v>
      </c>
      <c r="L44" s="20">
        <v>2</v>
      </c>
      <c r="M44" s="20">
        <v>1</v>
      </c>
      <c r="N44" s="20">
        <v>2</v>
      </c>
      <c r="O44" s="20">
        <v>92</v>
      </c>
      <c r="P44" s="20">
        <v>62</v>
      </c>
      <c r="Q44" s="20">
        <v>157</v>
      </c>
    </row>
    <row r="45" spans="2:17" ht="20.100000000000001" customHeight="1" thickBot="1" x14ac:dyDescent="0.25">
      <c r="B45" s="4" t="s">
        <v>232</v>
      </c>
      <c r="C45" s="20">
        <v>1</v>
      </c>
      <c r="D45" s="20">
        <v>3</v>
      </c>
      <c r="E45" s="20">
        <v>283</v>
      </c>
      <c r="F45" s="20">
        <v>201</v>
      </c>
      <c r="G45" s="20">
        <v>488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</v>
      </c>
      <c r="N45" s="20">
        <v>3</v>
      </c>
      <c r="O45" s="20">
        <v>283</v>
      </c>
      <c r="P45" s="20">
        <v>201</v>
      </c>
      <c r="Q45" s="20">
        <v>488</v>
      </c>
    </row>
    <row r="46" spans="2:17" ht="20.100000000000001" customHeight="1" thickBot="1" x14ac:dyDescent="0.25">
      <c r="B46" s="4" t="s">
        <v>233</v>
      </c>
      <c r="C46" s="20">
        <v>1</v>
      </c>
      <c r="D46" s="20">
        <v>2</v>
      </c>
      <c r="E46" s="20">
        <v>40</v>
      </c>
      <c r="F46" s="20">
        <v>42</v>
      </c>
      <c r="G46" s="20">
        <v>85</v>
      </c>
      <c r="H46" s="20">
        <v>0</v>
      </c>
      <c r="I46" s="20">
        <v>1</v>
      </c>
      <c r="J46" s="20">
        <v>0</v>
      </c>
      <c r="K46" s="20">
        <v>0</v>
      </c>
      <c r="L46" s="20">
        <v>1</v>
      </c>
      <c r="M46" s="20">
        <v>1</v>
      </c>
      <c r="N46" s="20">
        <v>3</v>
      </c>
      <c r="O46" s="20">
        <v>40</v>
      </c>
      <c r="P46" s="20">
        <v>42</v>
      </c>
      <c r="Q46" s="20">
        <v>86</v>
      </c>
    </row>
    <row r="47" spans="2:17" ht="20.100000000000001" customHeight="1" thickBot="1" x14ac:dyDescent="0.25">
      <c r="B47" s="4" t="s">
        <v>234</v>
      </c>
      <c r="C47" s="20">
        <v>5</v>
      </c>
      <c r="D47" s="20">
        <v>5</v>
      </c>
      <c r="E47" s="20">
        <v>76</v>
      </c>
      <c r="F47" s="20">
        <v>259</v>
      </c>
      <c r="G47" s="20">
        <v>345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5</v>
      </c>
      <c r="N47" s="20">
        <v>5</v>
      </c>
      <c r="O47" s="20">
        <v>76</v>
      </c>
      <c r="P47" s="20">
        <v>259</v>
      </c>
      <c r="Q47" s="20">
        <v>345</v>
      </c>
    </row>
    <row r="48" spans="2:17" ht="20.100000000000001" customHeight="1" thickBot="1" x14ac:dyDescent="0.25">
      <c r="B48" s="4" t="s">
        <v>235</v>
      </c>
      <c r="C48" s="20">
        <v>0</v>
      </c>
      <c r="D48" s="20">
        <v>8</v>
      </c>
      <c r="E48" s="20">
        <v>11</v>
      </c>
      <c r="F48" s="20">
        <v>69</v>
      </c>
      <c r="G48" s="20">
        <v>88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8</v>
      </c>
      <c r="O48" s="20">
        <v>11</v>
      </c>
      <c r="P48" s="20">
        <v>69</v>
      </c>
      <c r="Q48" s="20">
        <v>88</v>
      </c>
    </row>
    <row r="49" spans="2:17" ht="20.100000000000001" customHeight="1" thickBot="1" x14ac:dyDescent="0.25">
      <c r="B49" s="4" t="s">
        <v>236</v>
      </c>
      <c r="C49" s="20">
        <v>0</v>
      </c>
      <c r="D49" s="20">
        <v>2</v>
      </c>
      <c r="E49" s="20">
        <v>3</v>
      </c>
      <c r="F49" s="20">
        <v>13</v>
      </c>
      <c r="G49" s="20">
        <v>18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2</v>
      </c>
      <c r="O49" s="20">
        <v>3</v>
      </c>
      <c r="P49" s="20">
        <v>13</v>
      </c>
      <c r="Q49" s="20">
        <v>18</v>
      </c>
    </row>
    <row r="50" spans="2:17" ht="20.100000000000001" customHeight="1" thickBot="1" x14ac:dyDescent="0.25">
      <c r="B50" s="4" t="s">
        <v>237</v>
      </c>
      <c r="C50" s="20">
        <v>0</v>
      </c>
      <c r="D50" s="20">
        <v>4</v>
      </c>
      <c r="E50" s="20">
        <v>35</v>
      </c>
      <c r="F50" s="20">
        <v>94</v>
      </c>
      <c r="G50" s="20">
        <v>133</v>
      </c>
      <c r="H50" s="20">
        <v>0</v>
      </c>
      <c r="I50" s="20">
        <v>0</v>
      </c>
      <c r="J50" s="20">
        <v>0</v>
      </c>
      <c r="K50" s="20">
        <v>1</v>
      </c>
      <c r="L50" s="20">
        <v>1</v>
      </c>
      <c r="M50" s="20">
        <v>0</v>
      </c>
      <c r="N50" s="20">
        <v>4</v>
      </c>
      <c r="O50" s="20">
        <v>35</v>
      </c>
      <c r="P50" s="20">
        <v>95</v>
      </c>
      <c r="Q50" s="20">
        <v>134</v>
      </c>
    </row>
    <row r="51" spans="2:17" ht="20.100000000000001" customHeight="1" thickBot="1" x14ac:dyDescent="0.25">
      <c r="B51" s="4" t="s">
        <v>238</v>
      </c>
      <c r="C51" s="20">
        <v>0</v>
      </c>
      <c r="D51" s="20">
        <v>1</v>
      </c>
      <c r="E51" s="20">
        <v>6</v>
      </c>
      <c r="F51" s="20">
        <v>23</v>
      </c>
      <c r="G51" s="20">
        <v>30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1</v>
      </c>
      <c r="O51" s="20">
        <v>6</v>
      </c>
      <c r="P51" s="20">
        <v>23</v>
      </c>
      <c r="Q51" s="20">
        <v>30</v>
      </c>
    </row>
    <row r="52" spans="2:17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1</v>
      </c>
      <c r="F52" s="20">
        <v>16</v>
      </c>
      <c r="G52" s="20">
        <v>17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1</v>
      </c>
      <c r="P52" s="20">
        <v>16</v>
      </c>
      <c r="Q52" s="20">
        <v>17</v>
      </c>
    </row>
    <row r="53" spans="2:17" ht="20.100000000000001" customHeight="1" thickBot="1" x14ac:dyDescent="0.25">
      <c r="B53" s="4" t="s">
        <v>240</v>
      </c>
      <c r="C53" s="20">
        <v>0</v>
      </c>
      <c r="D53" s="20">
        <v>4</v>
      </c>
      <c r="E53" s="20">
        <v>14</v>
      </c>
      <c r="F53" s="20">
        <v>46</v>
      </c>
      <c r="G53" s="20">
        <v>64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4</v>
      </c>
      <c r="O53" s="20">
        <v>14</v>
      </c>
      <c r="P53" s="20">
        <v>46</v>
      </c>
      <c r="Q53" s="20">
        <v>64</v>
      </c>
    </row>
    <row r="54" spans="2:17" ht="20.100000000000001" customHeight="1" thickBot="1" x14ac:dyDescent="0.25">
      <c r="B54" s="4" t="s">
        <v>241</v>
      </c>
      <c r="C54" s="20">
        <v>1</v>
      </c>
      <c r="D54" s="20">
        <v>74</v>
      </c>
      <c r="E54" s="20">
        <v>442</v>
      </c>
      <c r="F54" s="20">
        <v>760</v>
      </c>
      <c r="G54" s="20">
        <v>1277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1</v>
      </c>
      <c r="N54" s="20">
        <v>74</v>
      </c>
      <c r="O54" s="20">
        <v>442</v>
      </c>
      <c r="P54" s="20">
        <v>760</v>
      </c>
      <c r="Q54" s="20">
        <v>1277</v>
      </c>
    </row>
    <row r="55" spans="2:17" ht="20.100000000000001" customHeight="1" thickBot="1" x14ac:dyDescent="0.25">
      <c r="B55" s="4" t="s">
        <v>242</v>
      </c>
      <c r="C55" s="20">
        <v>2</v>
      </c>
      <c r="D55" s="20">
        <v>2</v>
      </c>
      <c r="E55" s="20">
        <v>82</v>
      </c>
      <c r="F55" s="20">
        <v>112</v>
      </c>
      <c r="G55" s="20">
        <v>198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2</v>
      </c>
      <c r="N55" s="20">
        <v>2</v>
      </c>
      <c r="O55" s="20">
        <v>82</v>
      </c>
      <c r="P55" s="20">
        <v>112</v>
      </c>
      <c r="Q55" s="20">
        <v>198</v>
      </c>
    </row>
    <row r="56" spans="2:17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16</v>
      </c>
      <c r="F56" s="20">
        <v>73</v>
      </c>
      <c r="G56" s="20">
        <v>89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16</v>
      </c>
      <c r="P56" s="20">
        <v>73</v>
      </c>
      <c r="Q56" s="20">
        <v>89</v>
      </c>
    </row>
    <row r="57" spans="2:17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3</v>
      </c>
      <c r="F57" s="20">
        <v>15</v>
      </c>
      <c r="G57" s="20">
        <v>18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3</v>
      </c>
      <c r="P57" s="20">
        <v>15</v>
      </c>
      <c r="Q57" s="20">
        <v>18</v>
      </c>
    </row>
    <row r="58" spans="2:17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8</v>
      </c>
      <c r="F58" s="20">
        <v>102</v>
      </c>
      <c r="G58" s="20">
        <v>110</v>
      </c>
      <c r="H58" s="20">
        <v>0</v>
      </c>
      <c r="I58" s="20">
        <v>0</v>
      </c>
      <c r="J58" s="20">
        <v>0</v>
      </c>
      <c r="K58" s="20">
        <v>1</v>
      </c>
      <c r="L58" s="20">
        <v>1</v>
      </c>
      <c r="M58" s="20">
        <v>0</v>
      </c>
      <c r="N58" s="20">
        <v>0</v>
      </c>
      <c r="O58" s="20">
        <v>8</v>
      </c>
      <c r="P58" s="20">
        <v>103</v>
      </c>
      <c r="Q58" s="20">
        <v>111</v>
      </c>
    </row>
    <row r="59" spans="2:17" ht="20.100000000000001" customHeight="1" thickBot="1" x14ac:dyDescent="0.25">
      <c r="B59" s="4" t="s">
        <v>246</v>
      </c>
      <c r="C59" s="20">
        <v>0</v>
      </c>
      <c r="D59" s="20">
        <v>5</v>
      </c>
      <c r="E59" s="20">
        <v>57</v>
      </c>
      <c r="F59" s="20">
        <v>92</v>
      </c>
      <c r="G59" s="20">
        <v>154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5</v>
      </c>
      <c r="O59" s="20">
        <v>57</v>
      </c>
      <c r="P59" s="20">
        <v>92</v>
      </c>
      <c r="Q59" s="20">
        <v>154</v>
      </c>
    </row>
    <row r="60" spans="2:17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22</v>
      </c>
      <c r="F60" s="20">
        <v>12</v>
      </c>
      <c r="G60" s="20">
        <v>34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22</v>
      </c>
      <c r="P60" s="20">
        <v>12</v>
      </c>
      <c r="Q60" s="20">
        <v>34</v>
      </c>
    </row>
    <row r="61" spans="2:17" ht="20.100000000000001" customHeight="1" thickBot="1" x14ac:dyDescent="0.25">
      <c r="B61" s="7" t="s">
        <v>22</v>
      </c>
      <c r="C61" s="55">
        <f>SUM(C11:C60)</f>
        <v>41</v>
      </c>
      <c r="D61" s="55">
        <f t="shared" ref="D61:Q61" si="0">SUM(D11:D60)</f>
        <v>182</v>
      </c>
      <c r="E61" s="55">
        <f t="shared" si="0"/>
        <v>3176</v>
      </c>
      <c r="F61" s="55">
        <f t="shared" si="0"/>
        <v>3680</v>
      </c>
      <c r="G61" s="55">
        <f t="shared" si="0"/>
        <v>7079</v>
      </c>
      <c r="H61" s="55">
        <f t="shared" si="0"/>
        <v>0</v>
      </c>
      <c r="I61" s="55">
        <f t="shared" si="0"/>
        <v>4</v>
      </c>
      <c r="J61" s="55">
        <f t="shared" si="0"/>
        <v>0</v>
      </c>
      <c r="K61" s="55">
        <f t="shared" si="0"/>
        <v>35</v>
      </c>
      <c r="L61" s="55">
        <f t="shared" si="0"/>
        <v>39</v>
      </c>
      <c r="M61" s="55">
        <f t="shared" si="0"/>
        <v>41</v>
      </c>
      <c r="N61" s="55">
        <f t="shared" si="0"/>
        <v>186</v>
      </c>
      <c r="O61" s="55">
        <f t="shared" si="0"/>
        <v>3176</v>
      </c>
      <c r="P61" s="55">
        <f t="shared" si="0"/>
        <v>3715</v>
      </c>
      <c r="Q61" s="55">
        <f t="shared" si="0"/>
        <v>7118</v>
      </c>
    </row>
    <row r="63" spans="2:17" x14ac:dyDescent="0.2">
      <c r="C63" s="59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2019-08-28T08:32:51Z</cp:lastPrinted>
  <dcterms:created xsi:type="dcterms:W3CDTF">2018-11-16T09:47:02Z</dcterms:created>
  <dcterms:modified xsi:type="dcterms:W3CDTF">2020-07-08T10:18:02Z</dcterms:modified>
</cp:coreProperties>
</file>